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A:\ARQDOC\SPTRANS HOFFICE\HOME OFFICE 2026\MIDIAS\ACOMPANHAMENTOS\FECHAMENTOS\"/>
    </mc:Choice>
  </mc:AlternateContent>
  <xr:revisionPtr revIDLastSave="0" documentId="13_ncr:1_{F6654A00-09F0-454B-BD0E-2545FBEE5BA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JAN A JUN 2026" sheetId="5" r:id="rId1"/>
    <sheet name="JUL A DEZ 2026" sheetId="7" r:id="rId2"/>
  </sheets>
  <definedNames>
    <definedName name="_xlnm._FilterDatabase" localSheetId="0" hidden="1">'JAN A JUN 2026'!$F$1:$F$133</definedName>
    <definedName name="_xlnm._FilterDatabase" localSheetId="1" hidden="1">'JUL A DEZ 2026'!#REF!</definedName>
    <definedName name="_xlnm.Print_Area" localSheetId="0">'JAN A JUN 2026'!$A$1:$S$133</definedName>
    <definedName name="_xlnm.Print_Area" localSheetId="1">'JUL A DEZ 2026'!$A$1:$Q$141</definedName>
  </definedNames>
  <calcPr calcId="191029"/>
</workbook>
</file>

<file path=xl/calcChain.xml><?xml version="1.0" encoding="utf-8"?>
<calcChain xmlns="http://schemas.openxmlformats.org/spreadsheetml/2006/main">
  <c r="E104" i="7" l="1"/>
  <c r="E129" i="7"/>
  <c r="E51" i="7"/>
  <c r="R114" i="5"/>
  <c r="S114" i="5" s="1"/>
  <c r="P117" i="7"/>
  <c r="Q117" i="7" s="1"/>
  <c r="E114" i="7"/>
  <c r="P110" i="7"/>
  <c r="E109" i="7"/>
  <c r="P105" i="7"/>
  <c r="P88" i="7"/>
  <c r="E87" i="7"/>
  <c r="P84" i="7"/>
  <c r="E83" i="7"/>
  <c r="P76" i="7"/>
  <c r="E75" i="7"/>
  <c r="P71" i="7"/>
  <c r="E70" i="7"/>
  <c r="P58" i="7"/>
  <c r="E57" i="7"/>
  <c r="P55" i="7"/>
  <c r="E54" i="7"/>
  <c r="P52" i="7"/>
  <c r="P28" i="7"/>
  <c r="E27" i="7"/>
  <c r="P24" i="7"/>
  <c r="E23" i="7"/>
  <c r="P9" i="7"/>
  <c r="E8" i="7"/>
  <c r="P4" i="7"/>
  <c r="R58" i="5"/>
  <c r="R55" i="5"/>
  <c r="R61" i="5"/>
  <c r="R74" i="5"/>
  <c r="R79" i="5"/>
  <c r="R87" i="5"/>
  <c r="R107" i="5"/>
  <c r="R102" i="5"/>
  <c r="E57" i="5"/>
  <c r="E90" i="5"/>
  <c r="E101" i="5"/>
  <c r="E73" i="5"/>
  <c r="E54" i="5"/>
  <c r="R52" i="5"/>
  <c r="E126" i="5"/>
  <c r="E111" i="5"/>
  <c r="E106" i="5"/>
  <c r="E60" i="5"/>
  <c r="E51" i="5"/>
  <c r="E27" i="5"/>
  <c r="E23" i="5"/>
  <c r="E8" i="5"/>
  <c r="Q4" i="7" l="1"/>
  <c r="R91" i="5"/>
  <c r="R9" i="5" l="1"/>
  <c r="R4" i="5"/>
  <c r="R24" i="5" l="1"/>
  <c r="S4" i="5" s="1"/>
  <c r="R28" i="5"/>
  <c r="E86" i="5" l="1"/>
  <c r="E78" i="5"/>
</calcChain>
</file>

<file path=xl/sharedStrings.xml><?xml version="1.0" encoding="utf-8"?>
<sst xmlns="http://schemas.openxmlformats.org/spreadsheetml/2006/main" count="758" uniqueCount="109">
  <si>
    <t>Frota utilizada/mês</t>
  </si>
  <si>
    <t>Lamarca</t>
  </si>
  <si>
    <t>Consórcio Bandeirante</t>
  </si>
  <si>
    <t xml:space="preserve">Observações:  </t>
  </si>
  <si>
    <t>-</t>
  </si>
  <si>
    <t>Consórcio Transnoroeste</t>
  </si>
  <si>
    <t>Total</t>
  </si>
  <si>
    <t>Janeiro</t>
  </si>
  <si>
    <t>Fevereiro</t>
  </si>
  <si>
    <t>Março</t>
  </si>
  <si>
    <t>Abril</t>
  </si>
  <si>
    <t>Junho</t>
  </si>
  <si>
    <t xml:space="preserve">Viação Grajaú </t>
  </si>
  <si>
    <t xml:space="preserve">Frota Disponível </t>
  </si>
  <si>
    <t>E1</t>
  </si>
  <si>
    <t xml:space="preserve">Santa Brígida </t>
  </si>
  <si>
    <t>AR1</t>
  </si>
  <si>
    <t>E2</t>
  </si>
  <si>
    <t xml:space="preserve">Sambaíba </t>
  </si>
  <si>
    <t>AR2</t>
  </si>
  <si>
    <t>E8</t>
  </si>
  <si>
    <t xml:space="preserve">Transpass </t>
  </si>
  <si>
    <t>AR9</t>
  </si>
  <si>
    <t>E5</t>
  </si>
  <si>
    <t>AR6</t>
  </si>
  <si>
    <t>D1</t>
  </si>
  <si>
    <t xml:space="preserve">Spencer Transporte </t>
  </si>
  <si>
    <t>D2</t>
  </si>
  <si>
    <t>D8</t>
  </si>
  <si>
    <t>E3</t>
  </si>
  <si>
    <t xml:space="preserve">Metropóle Paulista </t>
  </si>
  <si>
    <t>D5</t>
  </si>
  <si>
    <t xml:space="preserve">Pêssego </t>
  </si>
  <si>
    <t>E7</t>
  </si>
  <si>
    <t xml:space="preserve">Gato Preto  </t>
  </si>
  <si>
    <t xml:space="preserve">Norte Buss </t>
  </si>
  <si>
    <t xml:space="preserve">Move Buss </t>
  </si>
  <si>
    <t xml:space="preserve">Mobi Brasil  </t>
  </si>
  <si>
    <t>AR3</t>
  </si>
  <si>
    <t>E6</t>
  </si>
  <si>
    <t>Consórcio</t>
  </si>
  <si>
    <t>D12</t>
  </si>
  <si>
    <t>Transcap</t>
  </si>
  <si>
    <t>AR8</t>
  </si>
  <si>
    <t>KBPX</t>
  </si>
  <si>
    <t>Via Sudeste</t>
  </si>
  <si>
    <t>AR7</t>
  </si>
  <si>
    <t>E4</t>
  </si>
  <si>
    <t>AR5</t>
  </si>
  <si>
    <t>Express</t>
  </si>
  <si>
    <t>AR4</t>
  </si>
  <si>
    <t>Lotes</t>
  </si>
  <si>
    <t xml:space="preserve">Empresas cadastradas  na SPTrans </t>
  </si>
  <si>
    <t>Alfa Rodobus</t>
  </si>
  <si>
    <t>D13</t>
  </si>
  <si>
    <t>C2R</t>
  </si>
  <si>
    <t>Ambiental</t>
  </si>
  <si>
    <t>Campo Belo</t>
  </si>
  <si>
    <t>AR0</t>
  </si>
  <si>
    <t>Sancas e Anteparos</t>
  </si>
  <si>
    <t>Total - R$</t>
  </si>
  <si>
    <t>Concessionárias</t>
  </si>
  <si>
    <t xml:space="preserve"> R$</t>
  </si>
  <si>
    <t>Technology                    (Carrega Mais)</t>
  </si>
  <si>
    <t>Gatusa</t>
  </si>
  <si>
    <t>E9</t>
  </si>
  <si>
    <t xml:space="preserve">Movebuss (Move-SP) </t>
  </si>
  <si>
    <t>OVOXX</t>
  </si>
  <si>
    <t>IB MIDIA</t>
  </si>
  <si>
    <t>D3</t>
  </si>
  <si>
    <t>Transunião</t>
  </si>
  <si>
    <t>ASR MÍDIA</t>
  </si>
  <si>
    <t>MINA MKT</t>
  </si>
  <si>
    <t>ON BUS</t>
  </si>
  <si>
    <t xml:space="preserve">ANA GERALDI                                                  </t>
  </si>
  <si>
    <t xml:space="preserve">Maio </t>
  </si>
  <si>
    <t>BEBUS</t>
  </si>
  <si>
    <t>Consórcio Transvida</t>
  </si>
  <si>
    <t>Mobibrasil</t>
  </si>
  <si>
    <t>CBM</t>
  </si>
  <si>
    <t>Encosto dos bancos</t>
  </si>
  <si>
    <t>Julho</t>
  </si>
  <si>
    <t>Setembro</t>
  </si>
  <si>
    <t>Dezembro</t>
  </si>
  <si>
    <t>AS CARDOSO</t>
  </si>
  <si>
    <t>Mídia Eletrônica</t>
  </si>
  <si>
    <t>Mídia Impressa (sancas, anteparos, encosto de bancos e ações especiais)</t>
  </si>
  <si>
    <t>Anúncios/mês</t>
  </si>
  <si>
    <t>SPVISUAL</t>
  </si>
  <si>
    <t>2)  a. Os valores acima foram considerados a partir do fato gerador (mês da veiculação), e não pelo mês do efetivo abatimento na remuneração dos operadores.</t>
  </si>
  <si>
    <t>Gato Preto</t>
  </si>
  <si>
    <t>Sambaíba</t>
  </si>
  <si>
    <t>V. Sudeste</t>
  </si>
  <si>
    <t>Santa Brígida</t>
  </si>
  <si>
    <t>PCF PUBLICIDADE</t>
  </si>
  <si>
    <t>3) A frota informada para mídia eletrônica está devidamente selada e inspecionada. Iniciou suas veiculações em 06/05/2025.</t>
  </si>
  <si>
    <t>1) A quantidade de veículos poderá oscilar, em consequência de acréscimo ou exclusão de carros. (atualizado em fev/26)</t>
  </si>
  <si>
    <t>Viação Grajaú</t>
  </si>
  <si>
    <t>Metrópole Paulista</t>
  </si>
  <si>
    <t>4) A cadastrada Lamarca a partir de abril/25, incluiu encosto de bancos ao seu portifólio.</t>
  </si>
  <si>
    <r>
      <t xml:space="preserve">Mídia dentro do ônibus | </t>
    </r>
    <r>
      <rPr>
        <b/>
        <sz val="24"/>
        <color theme="6" tint="-0.249977111117893"/>
        <rFont val="Verdana"/>
        <family val="2"/>
      </rPr>
      <t>2026</t>
    </r>
  </si>
  <si>
    <t xml:space="preserve">Agosto </t>
  </si>
  <si>
    <t>10</t>
  </si>
  <si>
    <t>78</t>
  </si>
  <si>
    <t>Desconto na remuneração/mês</t>
  </si>
  <si>
    <t>Novembro</t>
  </si>
  <si>
    <t>1) A quantidade de veículos poderá oscilar, em consequência de acréscimo ou exclusão de carros. (atualizado em outubro/26)</t>
  </si>
  <si>
    <t xml:space="preserve">     c.  O período de veiculação de um anúncio pode ser estendido por mais de uma semana.</t>
  </si>
  <si>
    <t xml:space="preserve">     b.  O desconto em mídia eletrônica é aplicado semanalmente, mas o valor apresentado é referente ao mês fechado.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</si>
</sst>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Verdana"/>
      <family val="2"/>
    </font>
    <font>
      <sz val="12"/>
      <color rgb="FF0070C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4"/>
      <name val="Verdana"/>
      <family val="2"/>
    </font>
    <font>
      <sz val="11"/>
      <name val="Verdana"/>
      <family val="2"/>
    </font>
    <font>
      <b/>
      <sz val="12"/>
      <color theme="1"/>
      <name val="Verdana"/>
      <family val="2"/>
    </font>
    <font>
      <b/>
      <sz val="11"/>
      <color theme="0"/>
      <name val="Verdana"/>
      <family val="2"/>
    </font>
    <font>
      <sz val="14"/>
      <color theme="0"/>
      <name val="Verdana"/>
      <family val="2"/>
    </font>
    <font>
      <b/>
      <sz val="12"/>
      <color rgb="FF0070C0"/>
      <name val="Verdana"/>
      <family val="2"/>
    </font>
    <font>
      <b/>
      <sz val="12"/>
      <color theme="6" tint="-0.249977111117893"/>
      <name val="Verdana"/>
      <family val="2"/>
    </font>
    <font>
      <b/>
      <sz val="20"/>
      <color theme="6" tint="-0.249977111117893"/>
      <name val="Verdana"/>
      <family val="2"/>
    </font>
    <font>
      <b/>
      <sz val="24"/>
      <color theme="6" tint="-0.249977111117893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43" fontId="9" fillId="2" borderId="0" xfId="0" applyNumberFormat="1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1" fillId="4" borderId="37" xfId="1" applyFont="1" applyFill="1" applyBorder="1" applyAlignment="1">
      <alignment horizontal="center" vertical="center" wrapText="1"/>
    </xf>
    <xf numFmtId="0" fontId="11" fillId="4" borderId="36" xfId="1" applyFont="1" applyFill="1" applyBorder="1" applyAlignment="1">
      <alignment horizontal="center" vertical="center" wrapText="1"/>
    </xf>
    <xf numFmtId="0" fontId="11" fillId="4" borderId="19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35" xfId="1" applyFont="1" applyFill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10" fillId="0" borderId="36" xfId="1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/>
    </xf>
    <xf numFmtId="0" fontId="4" fillId="0" borderId="36" xfId="1" applyFont="1" applyBorder="1" applyAlignment="1">
      <alignment horizontal="left" vertical="center"/>
    </xf>
    <xf numFmtId="0" fontId="4" fillId="0" borderId="36" xfId="1" applyFont="1" applyBorder="1" applyAlignment="1">
      <alignment horizontal="center" vertical="center"/>
    </xf>
    <xf numFmtId="0" fontId="6" fillId="0" borderId="0" xfId="0" applyFont="1"/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11" fillId="4" borderId="52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43" fontId="5" fillId="0" borderId="0" xfId="0" applyNumberFormat="1" applyFont="1"/>
    <xf numFmtId="0" fontId="11" fillId="0" borderId="38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/>
    </xf>
    <xf numFmtId="0" fontId="11" fillId="4" borderId="6" xfId="1" applyFont="1" applyFill="1" applyBorder="1" applyAlignment="1">
      <alignment horizontal="center" vertical="center" wrapText="1"/>
    </xf>
    <xf numFmtId="0" fontId="11" fillId="4" borderId="34" xfId="1" applyFont="1" applyFill="1" applyBorder="1" applyAlignment="1">
      <alignment horizontal="center" vertical="center" wrapText="1"/>
    </xf>
    <xf numFmtId="0" fontId="11" fillId="4" borderId="14" xfId="1" applyFont="1" applyFill="1" applyBorder="1" applyAlignment="1">
      <alignment horizontal="center" vertical="center" wrapText="1"/>
    </xf>
    <xf numFmtId="0" fontId="11" fillId="4" borderId="55" xfId="1" applyFont="1" applyFill="1" applyBorder="1" applyAlignment="1">
      <alignment horizontal="center" vertical="center" wrapText="1"/>
    </xf>
    <xf numFmtId="0" fontId="11" fillId="4" borderId="56" xfId="1" applyFont="1" applyFill="1" applyBorder="1" applyAlignment="1">
      <alignment horizontal="center" vertical="center" wrapText="1"/>
    </xf>
    <xf numFmtId="0" fontId="11" fillId="4" borderId="57" xfId="1" applyFont="1" applyFill="1" applyBorder="1" applyAlignment="1">
      <alignment horizontal="center" vertical="center" wrapText="1"/>
    </xf>
    <xf numFmtId="0" fontId="11" fillId="4" borderId="58" xfId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5" fillId="0" borderId="36" xfId="1" applyFont="1" applyBorder="1" applyAlignment="1">
      <alignment vertical="center" wrapText="1"/>
    </xf>
    <xf numFmtId="0" fontId="5" fillId="0" borderId="36" xfId="1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4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0" borderId="10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6" xfId="1" applyFont="1" applyBorder="1" applyAlignment="1">
      <alignment horizontal="left" vertical="center"/>
    </xf>
    <xf numFmtId="0" fontId="5" fillId="0" borderId="47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/>
    </xf>
    <xf numFmtId="0" fontId="5" fillId="0" borderId="36" xfId="1" applyFont="1" applyBorder="1" applyAlignment="1">
      <alignment horizontal="left" vertical="center" wrapText="1"/>
    </xf>
    <xf numFmtId="0" fontId="10" fillId="0" borderId="54" xfId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4" xfId="1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4" borderId="29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10" fillId="0" borderId="36" xfId="1" applyFont="1" applyBorder="1" applyAlignment="1">
      <alignment vertical="center" wrapText="1"/>
    </xf>
    <xf numFmtId="0" fontId="5" fillId="0" borderId="10" xfId="1" applyFont="1" applyBorder="1" applyAlignment="1">
      <alignment horizontal="left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42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4" borderId="33" xfId="1" applyFont="1" applyFill="1" applyBorder="1" applyAlignment="1">
      <alignment horizontal="center" vertical="center" wrapText="1"/>
    </xf>
    <xf numFmtId="0" fontId="8" fillId="7" borderId="52" xfId="0" applyFont="1" applyFill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1" fillId="4" borderId="10" xfId="1" applyFont="1" applyFill="1" applyBorder="1" applyAlignment="1">
      <alignment horizontal="center" vertical="center" wrapText="1"/>
    </xf>
    <xf numFmtId="0" fontId="11" fillId="4" borderId="64" xfId="1" applyFont="1" applyFill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5" fillId="0" borderId="63" xfId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1" fillId="4" borderId="48" xfId="1" applyFont="1" applyFill="1" applyBorder="1" applyAlignment="1">
      <alignment horizontal="center" vertical="center" wrapText="1"/>
    </xf>
    <xf numFmtId="0" fontId="11" fillId="4" borderId="66" xfId="1" applyFont="1" applyFill="1" applyBorder="1" applyAlignment="1">
      <alignment horizontal="center" vertical="center" wrapText="1"/>
    </xf>
    <xf numFmtId="0" fontId="11" fillId="4" borderId="67" xfId="1" applyFont="1" applyFill="1" applyBorder="1" applyAlignment="1">
      <alignment horizontal="center" vertical="center" wrapText="1"/>
    </xf>
    <xf numFmtId="0" fontId="11" fillId="4" borderId="68" xfId="1" applyFont="1" applyFill="1" applyBorder="1" applyAlignment="1">
      <alignment horizontal="center" vertical="center" wrapText="1"/>
    </xf>
    <xf numFmtId="0" fontId="11" fillId="4" borderId="69" xfId="1" applyFont="1" applyFill="1" applyBorder="1" applyAlignment="1">
      <alignment horizontal="center" vertical="center" wrapText="1"/>
    </xf>
    <xf numFmtId="43" fontId="10" fillId="0" borderId="3" xfId="0" applyNumberFormat="1" applyFont="1" applyBorder="1" applyAlignment="1">
      <alignment horizontal="center" vertical="center"/>
    </xf>
    <xf numFmtId="43" fontId="10" fillId="0" borderId="4" xfId="0" applyNumberFormat="1" applyFont="1" applyBorder="1" applyAlignment="1">
      <alignment horizontal="center" vertical="center"/>
    </xf>
    <xf numFmtId="43" fontId="10" fillId="0" borderId="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3" xfId="1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0" fontId="10" fillId="0" borderId="8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" fontId="3" fillId="4" borderId="11" xfId="1" applyNumberFormat="1" applyFont="1" applyFill="1" applyBorder="1" applyAlignment="1">
      <alignment horizontal="center" vertical="center"/>
    </xf>
    <xf numFmtId="4" fontId="3" fillId="4" borderId="1" xfId="1" applyNumberFormat="1" applyFont="1" applyFill="1" applyBorder="1" applyAlignment="1">
      <alignment horizontal="center" vertical="center"/>
    </xf>
    <xf numFmtId="4" fontId="3" fillId="4" borderId="18" xfId="1" applyNumberFormat="1" applyFont="1" applyFill="1" applyBorder="1" applyAlignment="1">
      <alignment horizontal="center" vertical="center"/>
    </xf>
    <xf numFmtId="0" fontId="16" fillId="4" borderId="48" xfId="1" applyFont="1" applyFill="1" applyBorder="1" applyAlignment="1">
      <alignment horizontal="center" vertical="center"/>
    </xf>
    <xf numFmtId="0" fontId="16" fillId="4" borderId="49" xfId="1" applyFont="1" applyFill="1" applyBorder="1" applyAlignment="1">
      <alignment horizontal="center" vertical="center"/>
    </xf>
    <xf numFmtId="0" fontId="16" fillId="4" borderId="50" xfId="1" applyFont="1" applyFill="1" applyBorder="1" applyAlignment="1">
      <alignment horizontal="center" vertical="center"/>
    </xf>
    <xf numFmtId="0" fontId="15" fillId="3" borderId="48" xfId="1" applyFont="1" applyFill="1" applyBorder="1" applyAlignment="1">
      <alignment horizontal="center" vertical="center" wrapText="1"/>
    </xf>
    <xf numFmtId="0" fontId="15" fillId="3" borderId="49" xfId="1" applyFont="1" applyFill="1" applyBorder="1" applyAlignment="1">
      <alignment horizontal="center" vertical="center" wrapText="1"/>
    </xf>
    <xf numFmtId="0" fontId="15" fillId="3" borderId="50" xfId="1" applyFont="1" applyFill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43" fontId="10" fillId="0" borderId="19" xfId="0" applyNumberFormat="1" applyFont="1" applyBorder="1" applyAlignment="1">
      <alignment horizontal="center" vertical="center"/>
    </xf>
    <xf numFmtId="43" fontId="10" fillId="0" borderId="43" xfId="0" applyNumberFormat="1" applyFont="1" applyBorder="1" applyAlignment="1">
      <alignment horizontal="center" vertical="center"/>
    </xf>
    <xf numFmtId="43" fontId="10" fillId="0" borderId="21" xfId="0" applyNumberFormat="1" applyFont="1" applyBorder="1" applyAlignment="1">
      <alignment horizontal="center" vertical="center"/>
    </xf>
    <xf numFmtId="43" fontId="7" fillId="2" borderId="45" xfId="0" applyNumberFormat="1" applyFont="1" applyFill="1" applyBorder="1" applyAlignment="1">
      <alignment horizontal="center" vertical="center"/>
    </xf>
    <xf numFmtId="43" fontId="7" fillId="2" borderId="27" xfId="0" applyNumberFormat="1" applyFont="1" applyFill="1" applyBorder="1" applyAlignment="1">
      <alignment horizontal="center" vertical="center"/>
    </xf>
    <xf numFmtId="43" fontId="7" fillId="2" borderId="41" xfId="0" applyNumberFormat="1" applyFont="1" applyFill="1" applyBorder="1" applyAlignment="1">
      <alignment horizontal="center" vertical="center"/>
    </xf>
    <xf numFmtId="4" fontId="3" fillId="4" borderId="37" xfId="1" applyNumberFormat="1" applyFont="1" applyFill="1" applyBorder="1" applyAlignment="1">
      <alignment horizontal="center" vertical="center"/>
    </xf>
    <xf numFmtId="4" fontId="3" fillId="4" borderId="24" xfId="1" applyNumberFormat="1" applyFont="1" applyFill="1" applyBorder="1" applyAlignment="1">
      <alignment horizontal="center" vertical="center"/>
    </xf>
    <xf numFmtId="4" fontId="3" fillId="4" borderId="25" xfId="1" applyNumberFormat="1" applyFont="1" applyFill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43" xfId="0" applyNumberFormat="1" applyFont="1" applyBorder="1" applyAlignment="1">
      <alignment horizontal="center" vertical="center"/>
    </xf>
    <xf numFmtId="49" fontId="10" fillId="0" borderId="21" xfId="0" applyNumberFormat="1" applyFont="1" applyBorder="1" applyAlignment="1">
      <alignment horizontal="center" vertical="center"/>
    </xf>
    <xf numFmtId="43" fontId="10" fillId="0" borderId="12" xfId="0" applyNumberFormat="1" applyFont="1" applyBorder="1" applyAlignment="1">
      <alignment horizontal="center" vertical="center"/>
    </xf>
    <xf numFmtId="43" fontId="10" fillId="0" borderId="13" xfId="0" applyNumberFormat="1" applyFont="1" applyBorder="1" applyAlignment="1">
      <alignment horizontal="center" vertical="center"/>
    </xf>
    <xf numFmtId="43" fontId="10" fillId="0" borderId="14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/>
    </xf>
    <xf numFmtId="1" fontId="10" fillId="0" borderId="17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" fontId="10" fillId="0" borderId="24" xfId="0" applyNumberFormat="1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1" fontId="10" fillId="0" borderId="37" xfId="0" applyNumberFormat="1" applyFont="1" applyBorder="1" applyAlignment="1">
      <alignment horizontal="center" vertical="center"/>
    </xf>
    <xf numFmtId="1" fontId="10" fillId="0" borderId="38" xfId="0" applyNumberFormat="1" applyFont="1" applyBorder="1" applyAlignment="1">
      <alignment horizontal="center" vertical="center"/>
    </xf>
    <xf numFmtId="1" fontId="10" fillId="0" borderId="39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43" fontId="5" fillId="0" borderId="24" xfId="1" applyNumberFormat="1" applyFont="1" applyBorder="1" applyAlignment="1">
      <alignment horizontal="center" vertical="center"/>
    </xf>
    <xf numFmtId="43" fontId="5" fillId="0" borderId="0" xfId="1" applyNumberFormat="1" applyFont="1" applyAlignment="1">
      <alignment horizontal="center" vertical="center"/>
    </xf>
    <xf numFmtId="43" fontId="5" fillId="0" borderId="9" xfId="1" applyNumberFormat="1" applyFont="1" applyBorder="1" applyAlignment="1">
      <alignment horizontal="center" vertical="center"/>
    </xf>
    <xf numFmtId="43" fontId="7" fillId="5" borderId="40" xfId="0" applyNumberFormat="1" applyFont="1" applyFill="1" applyBorder="1" applyAlignment="1">
      <alignment horizontal="center" vertical="center"/>
    </xf>
    <xf numFmtId="43" fontId="7" fillId="5" borderId="27" xfId="0" applyNumberFormat="1" applyFont="1" applyFill="1" applyBorder="1" applyAlignment="1">
      <alignment horizontal="center" vertical="center"/>
    </xf>
    <xf numFmtId="43" fontId="7" fillId="5" borderId="41" xfId="0" applyNumberFormat="1" applyFont="1" applyFill="1" applyBorder="1" applyAlignment="1">
      <alignment horizontal="center" vertical="center"/>
    </xf>
    <xf numFmtId="43" fontId="10" fillId="0" borderId="37" xfId="0" applyNumberFormat="1" applyFont="1" applyBorder="1" applyAlignment="1">
      <alignment horizontal="center" vertical="center"/>
    </xf>
    <xf numFmtId="43" fontId="10" fillId="0" borderId="38" xfId="0" applyNumberFormat="1" applyFont="1" applyBorder="1" applyAlignment="1">
      <alignment horizontal="center" vertical="center"/>
    </xf>
    <xf numFmtId="43" fontId="10" fillId="0" borderId="39" xfId="0" applyNumberFormat="1" applyFont="1" applyBorder="1" applyAlignment="1">
      <alignment horizontal="center" vertical="center"/>
    </xf>
    <xf numFmtId="43" fontId="5" fillId="0" borderId="3" xfId="1" applyNumberFormat="1" applyFont="1" applyBorder="1" applyAlignment="1">
      <alignment horizontal="center" vertical="center"/>
    </xf>
    <xf numFmtId="43" fontId="5" fillId="0" borderId="4" xfId="1" applyNumberFormat="1" applyFont="1" applyBorder="1" applyAlignment="1">
      <alignment horizontal="center" vertical="center"/>
    </xf>
    <xf numFmtId="43" fontId="5" fillId="0" borderId="6" xfId="1" applyNumberFormat="1" applyFont="1" applyBorder="1" applyAlignment="1">
      <alignment horizontal="center" vertical="center"/>
    </xf>
    <xf numFmtId="43" fontId="7" fillId="2" borderId="40" xfId="0" applyNumberFormat="1" applyFont="1" applyFill="1" applyBorder="1" applyAlignment="1">
      <alignment horizontal="center" vertical="center"/>
    </xf>
    <xf numFmtId="43" fontId="8" fillId="2" borderId="40" xfId="0" applyNumberFormat="1" applyFont="1" applyFill="1" applyBorder="1" applyAlignment="1">
      <alignment horizontal="center" vertical="center"/>
    </xf>
    <xf numFmtId="43" fontId="8" fillId="2" borderId="27" xfId="0" applyNumberFormat="1" applyFont="1" applyFill="1" applyBorder="1" applyAlignment="1">
      <alignment horizontal="center" vertical="center"/>
    </xf>
    <xf numFmtId="43" fontId="8" fillId="2" borderId="41" xfId="0" applyNumberFormat="1" applyFont="1" applyFill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43" fontId="8" fillId="5" borderId="40" xfId="0" applyNumberFormat="1" applyFont="1" applyFill="1" applyBorder="1" applyAlignment="1">
      <alignment horizontal="center" vertical="center"/>
    </xf>
    <xf numFmtId="43" fontId="8" fillId="5" borderId="27" xfId="0" applyNumberFormat="1" applyFont="1" applyFill="1" applyBorder="1" applyAlignment="1">
      <alignment horizontal="center" vertical="center"/>
    </xf>
    <xf numFmtId="43" fontId="8" fillId="5" borderId="41" xfId="0" applyNumberFormat="1" applyFont="1" applyFill="1" applyBorder="1" applyAlignment="1">
      <alignment horizontal="center" vertical="center"/>
    </xf>
    <xf numFmtId="43" fontId="10" fillId="0" borderId="0" xfId="0" applyNumberFormat="1" applyFont="1" applyAlignment="1">
      <alignment horizontal="center" vertical="center"/>
    </xf>
    <xf numFmtId="43" fontId="10" fillId="0" borderId="9" xfId="0" applyNumberFormat="1" applyFont="1" applyBorder="1" applyAlignment="1">
      <alignment horizontal="center" vertical="center"/>
    </xf>
    <xf numFmtId="43" fontId="8" fillId="5" borderId="40" xfId="0" applyNumberFormat="1" applyFont="1" applyFill="1" applyBorder="1" applyAlignment="1">
      <alignment horizontal="right" vertical="center"/>
    </xf>
    <xf numFmtId="43" fontId="8" fillId="5" borderId="4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" fontId="10" fillId="0" borderId="25" xfId="0" applyNumberFormat="1" applyFont="1" applyBorder="1" applyAlignment="1">
      <alignment horizontal="center" vertical="center"/>
    </xf>
    <xf numFmtId="1" fontId="10" fillId="0" borderId="32" xfId="0" applyNumberFormat="1" applyFont="1" applyBorder="1" applyAlignment="1">
      <alignment horizontal="center" vertical="center"/>
    </xf>
    <xf numFmtId="1" fontId="10" fillId="0" borderId="26" xfId="0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left" vertical="center" wrapText="1"/>
    </xf>
    <xf numFmtId="0" fontId="11" fillId="0" borderId="34" xfId="1" applyFont="1" applyBorder="1" applyAlignment="1">
      <alignment horizontal="left" vertical="center" wrapText="1"/>
    </xf>
    <xf numFmtId="4" fontId="3" fillId="0" borderId="37" xfId="1" applyNumberFormat="1" applyFont="1" applyBorder="1" applyAlignment="1">
      <alignment horizontal="center" vertical="center"/>
    </xf>
    <xf numFmtId="4" fontId="3" fillId="0" borderId="39" xfId="1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4" fontId="3" fillId="0" borderId="19" xfId="1" applyNumberFormat="1" applyFont="1" applyBorder="1" applyAlignment="1">
      <alignment horizontal="center" vertical="center"/>
    </xf>
    <xf numFmtId="4" fontId="3" fillId="0" borderId="21" xfId="1" applyNumberFormat="1" applyFont="1" applyBorder="1" applyAlignment="1">
      <alignment horizontal="center" vertical="center"/>
    </xf>
    <xf numFmtId="3" fontId="3" fillId="0" borderId="19" xfId="1" applyNumberFormat="1" applyFont="1" applyBorder="1" applyAlignment="1">
      <alignment horizontal="center" vertical="center"/>
    </xf>
    <xf numFmtId="3" fontId="3" fillId="0" borderId="21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10" fillId="0" borderId="2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 wrapText="1"/>
    </xf>
    <xf numFmtId="0" fontId="11" fillId="0" borderId="49" xfId="1" applyFont="1" applyBorder="1" applyAlignment="1">
      <alignment horizontal="center" vertical="center" wrapText="1"/>
    </xf>
    <xf numFmtId="0" fontId="11" fillId="0" borderId="50" xfId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" fontId="3" fillId="0" borderId="25" xfId="1" applyNumberFormat="1" applyFont="1" applyBorder="1" applyAlignment="1">
      <alignment horizontal="center" vertical="center"/>
    </xf>
    <xf numFmtId="4" fontId="3" fillId="0" borderId="32" xfId="1" applyNumberFormat="1" applyFont="1" applyBorder="1" applyAlignment="1">
      <alignment horizontal="center" vertical="center"/>
    </xf>
    <xf numFmtId="4" fontId="3" fillId="0" borderId="26" xfId="1" applyNumberFormat="1" applyFont="1" applyBorder="1" applyAlignment="1">
      <alignment horizontal="center" vertical="center"/>
    </xf>
    <xf numFmtId="43" fontId="8" fillId="5" borderId="40" xfId="0" applyNumberFormat="1" applyFont="1" applyFill="1" applyBorder="1" applyAlignment="1">
      <alignment vertical="center"/>
    </xf>
    <xf numFmtId="43" fontId="8" fillId="5" borderId="27" xfId="0" applyNumberFormat="1" applyFont="1" applyFill="1" applyBorder="1" applyAlignment="1">
      <alignment vertical="center"/>
    </xf>
    <xf numFmtId="43" fontId="8" fillId="5" borderId="41" xfId="0" applyNumberFormat="1" applyFont="1" applyFill="1" applyBorder="1" applyAlignment="1">
      <alignment vertical="center"/>
    </xf>
    <xf numFmtId="4" fontId="3" fillId="0" borderId="38" xfId="1" applyNumberFormat="1" applyFont="1" applyBorder="1" applyAlignment="1">
      <alignment horizontal="center" vertical="center"/>
    </xf>
    <xf numFmtId="43" fontId="12" fillId="6" borderId="37" xfId="0" applyNumberFormat="1" applyFont="1" applyFill="1" applyBorder="1" applyAlignment="1">
      <alignment horizontal="center" vertical="center"/>
    </xf>
    <xf numFmtId="43" fontId="12" fillId="6" borderId="38" xfId="0" applyNumberFormat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/>
    </xf>
    <xf numFmtId="0" fontId="8" fillId="4" borderId="29" xfId="1" applyFont="1" applyFill="1" applyBorder="1" applyAlignment="1">
      <alignment horizontal="center" vertical="center"/>
    </xf>
    <xf numFmtId="0" fontId="8" fillId="4" borderId="30" xfId="1" applyFont="1" applyFill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/>
    </xf>
    <xf numFmtId="0" fontId="2" fillId="0" borderId="59" xfId="0" applyFont="1" applyBorder="1" applyAlignment="1">
      <alignment vertical="center" wrapText="1"/>
    </xf>
    <xf numFmtId="43" fontId="7" fillId="0" borderId="45" xfId="0" applyNumberFormat="1" applyFont="1" applyBorder="1" applyAlignment="1">
      <alignment horizontal="center" vertical="center"/>
    </xf>
    <xf numFmtId="43" fontId="7" fillId="0" borderId="27" xfId="0" applyNumberFormat="1" applyFont="1" applyBorder="1" applyAlignment="1">
      <alignment horizontal="center" vertical="center"/>
    </xf>
    <xf numFmtId="43" fontId="10" fillId="0" borderId="25" xfId="0" applyNumberFormat="1" applyFont="1" applyBorder="1" applyAlignment="1">
      <alignment horizontal="center" vertical="center"/>
    </xf>
    <xf numFmtId="43" fontId="10" fillId="0" borderId="32" xfId="0" applyNumberFormat="1" applyFont="1" applyBorder="1" applyAlignment="1">
      <alignment horizontal="center" vertical="center"/>
    </xf>
    <xf numFmtId="43" fontId="10" fillId="0" borderId="2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37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39" xfId="0" applyFont="1" applyBorder="1" applyAlignment="1">
      <alignment horizontal="right" vertical="center"/>
    </xf>
    <xf numFmtId="0" fontId="10" fillId="0" borderId="2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4" fontId="3" fillId="0" borderId="43" xfId="1" applyNumberFormat="1" applyFont="1" applyBorder="1" applyAlignment="1">
      <alignment horizontal="center" vertical="center"/>
    </xf>
    <xf numFmtId="4" fontId="3" fillId="4" borderId="28" xfId="1" applyNumberFormat="1" applyFont="1" applyFill="1" applyBorder="1" applyAlignment="1">
      <alignment horizontal="center" vertical="center"/>
    </xf>
    <xf numFmtId="4" fontId="3" fillId="4" borderId="29" xfId="1" applyNumberFormat="1" applyFont="1" applyFill="1" applyBorder="1" applyAlignment="1">
      <alignment horizontal="center" vertical="center"/>
    </xf>
    <xf numFmtId="4" fontId="3" fillId="4" borderId="51" xfId="1" applyNumberFormat="1" applyFont="1" applyFill="1" applyBorder="1" applyAlignment="1">
      <alignment horizontal="center"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10" fillId="0" borderId="19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center" vertical="center"/>
    </xf>
    <xf numFmtId="43" fontId="10" fillId="0" borderId="33" xfId="0" applyNumberFormat="1" applyFont="1" applyBorder="1" applyAlignment="1">
      <alignment horizontal="center" vertical="center"/>
    </xf>
    <xf numFmtId="43" fontId="10" fillId="0" borderId="53" xfId="0" applyNumberFormat="1" applyFont="1" applyBorder="1" applyAlignment="1">
      <alignment horizontal="center" vertical="center"/>
    </xf>
    <xf numFmtId="49" fontId="10" fillId="0" borderId="38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4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43" fontId="10" fillId="0" borderId="16" xfId="0" applyNumberFormat="1" applyFont="1" applyBorder="1" applyAlignment="1">
      <alignment horizontal="center" vertical="center"/>
    </xf>
    <xf numFmtId="43" fontId="10" fillId="0" borderId="17" xfId="0" applyNumberFormat="1" applyFont="1" applyBorder="1" applyAlignment="1">
      <alignment horizontal="center" vertical="center"/>
    </xf>
    <xf numFmtId="43" fontId="10" fillId="0" borderId="10" xfId="0" applyNumberFormat="1" applyFont="1" applyBorder="1" applyAlignment="1">
      <alignment horizontal="center" vertical="center"/>
    </xf>
    <xf numFmtId="4" fontId="3" fillId="0" borderId="16" xfId="1" applyNumberFormat="1" applyFont="1" applyBorder="1" applyAlignment="1">
      <alignment horizontal="center" vertical="center"/>
    </xf>
    <xf numFmtId="4" fontId="3" fillId="0" borderId="10" xfId="1" applyNumberFormat="1" applyFont="1" applyBorder="1" applyAlignment="1">
      <alignment horizontal="center" vertical="center"/>
    </xf>
    <xf numFmtId="0" fontId="14" fillId="3" borderId="48" xfId="1" applyFont="1" applyFill="1" applyBorder="1" applyAlignment="1">
      <alignment horizontal="center" vertical="center" wrapText="1"/>
    </xf>
    <xf numFmtId="0" fontId="14" fillId="3" borderId="49" xfId="1" applyFont="1" applyFill="1" applyBorder="1" applyAlignment="1">
      <alignment horizontal="center" vertical="center" wrapText="1"/>
    </xf>
    <xf numFmtId="0" fontId="14" fillId="3" borderId="50" xfId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0" xfId="1" applyFont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 wrapText="1"/>
    </xf>
    <xf numFmtId="4" fontId="3" fillId="0" borderId="17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0" fontId="5" fillId="0" borderId="60" xfId="1" applyFont="1" applyBorder="1" applyAlignment="1">
      <alignment horizontal="left" vertical="center"/>
    </xf>
    <xf numFmtId="0" fontId="5" fillId="0" borderId="6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G139"/>
  <sheetViews>
    <sheetView showGridLines="0" topLeftCell="A115" zoomScale="55" zoomScaleNormal="55" zoomScaleSheetLayoutView="70" workbookViewId="0">
      <selection activeCell="A130" sqref="A130"/>
    </sheetView>
  </sheetViews>
  <sheetFormatPr defaultRowHeight="14.25" x14ac:dyDescent="0.2"/>
  <cols>
    <col min="1" max="1" width="32.7109375" style="4" customWidth="1"/>
    <col min="2" max="2" width="35.7109375" style="4" customWidth="1"/>
    <col min="3" max="4" width="24.7109375" style="4" customWidth="1"/>
    <col min="5" max="17" width="25.7109375" style="4" customWidth="1"/>
    <col min="18" max="19" width="29.7109375" style="4" customWidth="1"/>
    <col min="20" max="16384" width="9.140625" style="4"/>
  </cols>
  <sheetData>
    <row r="1" spans="1:19" s="1" customFormat="1" ht="50.1" customHeight="1" thickBot="1" x14ac:dyDescent="0.25">
      <c r="A1" s="161" t="s">
        <v>100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3"/>
    </row>
    <row r="2" spans="1:19" s="1" customFormat="1" ht="50.1" customHeight="1" thickBot="1" x14ac:dyDescent="0.25">
      <c r="A2" s="164" t="s">
        <v>86</v>
      </c>
      <c r="B2" s="165"/>
      <c r="C2" s="165"/>
      <c r="D2" s="165"/>
      <c r="E2" s="166"/>
      <c r="F2" s="167" t="s">
        <v>0</v>
      </c>
      <c r="G2" s="168"/>
      <c r="H2" s="168"/>
      <c r="I2" s="168"/>
      <c r="J2" s="168"/>
      <c r="K2" s="169"/>
      <c r="L2" s="167" t="s">
        <v>104</v>
      </c>
      <c r="M2" s="168"/>
      <c r="N2" s="168"/>
      <c r="O2" s="168"/>
      <c r="P2" s="168"/>
      <c r="Q2" s="169"/>
      <c r="R2" s="170" t="s">
        <v>62</v>
      </c>
      <c r="S2" s="172" t="s">
        <v>60</v>
      </c>
    </row>
    <row r="3" spans="1:19" s="1" customFormat="1" ht="50.1" customHeight="1" thickBot="1" x14ac:dyDescent="0.25">
      <c r="A3" s="10" t="s">
        <v>52</v>
      </c>
      <c r="B3" s="11" t="s">
        <v>40</v>
      </c>
      <c r="C3" s="11" t="s">
        <v>61</v>
      </c>
      <c r="D3" s="11" t="s">
        <v>51</v>
      </c>
      <c r="E3" s="12" t="s">
        <v>13</v>
      </c>
      <c r="F3" s="13" t="s">
        <v>7</v>
      </c>
      <c r="G3" s="11" t="s">
        <v>8</v>
      </c>
      <c r="H3" s="11" t="s">
        <v>9</v>
      </c>
      <c r="I3" s="11" t="s">
        <v>10</v>
      </c>
      <c r="J3" s="11" t="s">
        <v>75</v>
      </c>
      <c r="K3" s="26" t="s">
        <v>11</v>
      </c>
      <c r="L3" s="14" t="s">
        <v>7</v>
      </c>
      <c r="M3" s="11" t="s">
        <v>8</v>
      </c>
      <c r="N3" s="11" t="s">
        <v>9</v>
      </c>
      <c r="O3" s="11" t="s">
        <v>10</v>
      </c>
      <c r="P3" s="11" t="s">
        <v>75</v>
      </c>
      <c r="Q3" s="26" t="s">
        <v>11</v>
      </c>
      <c r="R3" s="171"/>
      <c r="S3" s="172"/>
    </row>
    <row r="4" spans="1:19" s="1" customFormat="1" ht="20.100000000000001" customHeight="1" x14ac:dyDescent="0.2">
      <c r="A4" s="148" t="s">
        <v>1</v>
      </c>
      <c r="B4" s="197" t="s">
        <v>2</v>
      </c>
      <c r="C4" s="142" t="s">
        <v>15</v>
      </c>
      <c r="D4" s="20" t="s">
        <v>14</v>
      </c>
      <c r="E4" s="87">
        <v>491</v>
      </c>
      <c r="F4" s="199">
        <v>10</v>
      </c>
      <c r="G4" s="134">
        <v>10</v>
      </c>
      <c r="H4" s="134">
        <v>10</v>
      </c>
      <c r="I4" s="134">
        <v>10</v>
      </c>
      <c r="J4" s="134">
        <v>10</v>
      </c>
      <c r="K4" s="182" t="s">
        <v>102</v>
      </c>
      <c r="L4" s="185">
        <v>538.20000000000005</v>
      </c>
      <c r="M4" s="131">
        <v>538.20000000000005</v>
      </c>
      <c r="N4" s="131">
        <v>538.20000000000005</v>
      </c>
      <c r="O4" s="131">
        <v>538.20000000000005</v>
      </c>
      <c r="P4" s="131">
        <v>538.20000000000005</v>
      </c>
      <c r="Q4" s="173">
        <v>538.20000000000005</v>
      </c>
      <c r="R4" s="176">
        <f>SUM(L4:Q7)</f>
        <v>3229.2</v>
      </c>
      <c r="S4" s="288">
        <f>SUM(R4,R9,R24,R28,R52,R55,R58,R61,R74,R79,R87,R91,R102,R107)</f>
        <v>175453.19999999998</v>
      </c>
    </row>
    <row r="5" spans="1:19" s="1" customFormat="1" ht="20.100000000000001" customHeight="1" x14ac:dyDescent="0.2">
      <c r="A5" s="137"/>
      <c r="B5" s="198"/>
      <c r="C5" s="144"/>
      <c r="D5" s="24" t="s">
        <v>16</v>
      </c>
      <c r="E5" s="96">
        <v>163</v>
      </c>
      <c r="F5" s="200"/>
      <c r="G5" s="135"/>
      <c r="H5" s="135"/>
      <c r="I5" s="135"/>
      <c r="J5" s="135"/>
      <c r="K5" s="183"/>
      <c r="L5" s="186"/>
      <c r="M5" s="132"/>
      <c r="N5" s="132"/>
      <c r="O5" s="132"/>
      <c r="P5" s="132"/>
      <c r="Q5" s="174"/>
      <c r="R5" s="177"/>
      <c r="S5" s="289"/>
    </row>
    <row r="6" spans="1:19" s="1" customFormat="1" ht="20.100000000000001" customHeight="1" x14ac:dyDescent="0.2">
      <c r="A6" s="137"/>
      <c r="B6" s="156" t="s">
        <v>4</v>
      </c>
      <c r="C6" s="142" t="s">
        <v>18</v>
      </c>
      <c r="D6" s="20" t="s">
        <v>17</v>
      </c>
      <c r="E6" s="87">
        <v>446</v>
      </c>
      <c r="F6" s="200"/>
      <c r="G6" s="135"/>
      <c r="H6" s="135"/>
      <c r="I6" s="135"/>
      <c r="J6" s="135"/>
      <c r="K6" s="183"/>
      <c r="L6" s="186"/>
      <c r="M6" s="132"/>
      <c r="N6" s="132"/>
      <c r="O6" s="132"/>
      <c r="P6" s="132"/>
      <c r="Q6" s="174"/>
      <c r="R6" s="177"/>
      <c r="S6" s="289"/>
    </row>
    <row r="7" spans="1:19" s="1" customFormat="1" ht="20.100000000000001" customHeight="1" x14ac:dyDescent="0.2">
      <c r="A7" s="149"/>
      <c r="B7" s="157"/>
      <c r="C7" s="144"/>
      <c r="D7" s="24" t="s">
        <v>19</v>
      </c>
      <c r="E7" s="96">
        <v>762</v>
      </c>
      <c r="F7" s="201"/>
      <c r="G7" s="136"/>
      <c r="H7" s="136"/>
      <c r="I7" s="136"/>
      <c r="J7" s="136"/>
      <c r="K7" s="184"/>
      <c r="L7" s="187"/>
      <c r="M7" s="133"/>
      <c r="N7" s="133"/>
      <c r="O7" s="133"/>
      <c r="P7" s="133"/>
      <c r="Q7" s="175"/>
      <c r="R7" s="178"/>
      <c r="S7" s="289"/>
    </row>
    <row r="8" spans="1:19" s="2" customFormat="1" ht="20.100000000000001" customHeight="1" x14ac:dyDescent="0.2">
      <c r="A8" s="145" t="s">
        <v>6</v>
      </c>
      <c r="B8" s="146"/>
      <c r="C8" s="146"/>
      <c r="D8" s="147"/>
      <c r="E8" s="105">
        <f>SUM(E4:E7)</f>
        <v>1862</v>
      </c>
      <c r="F8" s="158"/>
      <c r="G8" s="159"/>
      <c r="H8" s="159"/>
      <c r="I8" s="159"/>
      <c r="J8" s="159"/>
      <c r="K8" s="160"/>
      <c r="L8" s="179"/>
      <c r="M8" s="180"/>
      <c r="N8" s="180"/>
      <c r="O8" s="180"/>
      <c r="P8" s="180"/>
      <c r="Q8" s="180"/>
      <c r="R8" s="181"/>
      <c r="S8" s="289"/>
    </row>
    <row r="9" spans="1:19" ht="20.100000000000001" customHeight="1" x14ac:dyDescent="0.2">
      <c r="A9" s="137" t="s">
        <v>76</v>
      </c>
      <c r="B9" s="194" t="s">
        <v>77</v>
      </c>
      <c r="C9" s="97" t="s">
        <v>56</v>
      </c>
      <c r="D9" s="30" t="s">
        <v>58</v>
      </c>
      <c r="E9" s="98">
        <v>237</v>
      </c>
      <c r="F9" s="225">
        <v>240</v>
      </c>
      <c r="G9" s="188">
        <v>240</v>
      </c>
      <c r="H9" s="188">
        <v>250</v>
      </c>
      <c r="I9" s="188">
        <v>250</v>
      </c>
      <c r="J9" s="188">
        <v>200</v>
      </c>
      <c r="K9" s="191">
        <v>300</v>
      </c>
      <c r="L9" s="185">
        <v>12916.8</v>
      </c>
      <c r="M9" s="131">
        <v>12916.8</v>
      </c>
      <c r="N9" s="131">
        <v>13455</v>
      </c>
      <c r="O9" s="131">
        <v>13455</v>
      </c>
      <c r="P9" s="131">
        <v>10764</v>
      </c>
      <c r="Q9" s="173">
        <v>16146</v>
      </c>
      <c r="R9" s="222">
        <f>SUM(L9:Q20)</f>
        <v>79653.600000000006</v>
      </c>
      <c r="S9" s="289"/>
    </row>
    <row r="10" spans="1:19" ht="20.100000000000001" customHeight="1" x14ac:dyDescent="0.2">
      <c r="A10" s="137"/>
      <c r="B10" s="195"/>
      <c r="C10" s="140" t="s">
        <v>21</v>
      </c>
      <c r="D10" s="31" t="s">
        <v>20</v>
      </c>
      <c r="E10" s="87">
        <v>213</v>
      </c>
      <c r="F10" s="226"/>
      <c r="G10" s="189"/>
      <c r="H10" s="189"/>
      <c r="I10" s="189"/>
      <c r="J10" s="189"/>
      <c r="K10" s="192"/>
      <c r="L10" s="186"/>
      <c r="M10" s="132"/>
      <c r="N10" s="132"/>
      <c r="O10" s="132"/>
      <c r="P10" s="132"/>
      <c r="Q10" s="174"/>
      <c r="R10" s="223"/>
      <c r="S10" s="289"/>
    </row>
    <row r="11" spans="1:19" ht="20.100000000000001" customHeight="1" x14ac:dyDescent="0.2">
      <c r="A11" s="137"/>
      <c r="B11" s="195"/>
      <c r="C11" s="141"/>
      <c r="D11" s="32" t="s">
        <v>22</v>
      </c>
      <c r="E11" s="96">
        <v>109</v>
      </c>
      <c r="F11" s="226"/>
      <c r="G11" s="189"/>
      <c r="H11" s="189"/>
      <c r="I11" s="189"/>
      <c r="J11" s="189"/>
      <c r="K11" s="192"/>
      <c r="L11" s="186"/>
      <c r="M11" s="132"/>
      <c r="N11" s="132"/>
      <c r="O11" s="132"/>
      <c r="P11" s="132"/>
      <c r="Q11" s="174"/>
      <c r="R11" s="223"/>
      <c r="S11" s="289"/>
    </row>
    <row r="12" spans="1:19" ht="20.100000000000001" customHeight="1" x14ac:dyDescent="0.2">
      <c r="A12" s="137"/>
      <c r="B12" s="195"/>
      <c r="C12" s="140" t="s">
        <v>57</v>
      </c>
      <c r="D12" s="31" t="s">
        <v>20</v>
      </c>
      <c r="E12" s="87">
        <v>314</v>
      </c>
      <c r="F12" s="226"/>
      <c r="G12" s="189"/>
      <c r="H12" s="189"/>
      <c r="I12" s="189"/>
      <c r="J12" s="189"/>
      <c r="K12" s="192"/>
      <c r="L12" s="186"/>
      <c r="M12" s="132"/>
      <c r="N12" s="132"/>
      <c r="O12" s="132"/>
      <c r="P12" s="132"/>
      <c r="Q12" s="174"/>
      <c r="R12" s="223"/>
      <c r="S12" s="289"/>
    </row>
    <row r="13" spans="1:19" ht="20.100000000000001" customHeight="1" x14ac:dyDescent="0.2">
      <c r="A13" s="137"/>
      <c r="B13" s="196"/>
      <c r="C13" s="141"/>
      <c r="D13" s="32" t="s">
        <v>22</v>
      </c>
      <c r="E13" s="96">
        <v>146</v>
      </c>
      <c r="F13" s="226"/>
      <c r="G13" s="189"/>
      <c r="H13" s="189"/>
      <c r="I13" s="189"/>
      <c r="J13" s="189"/>
      <c r="K13" s="192"/>
      <c r="L13" s="186"/>
      <c r="M13" s="132"/>
      <c r="N13" s="132"/>
      <c r="O13" s="132"/>
      <c r="P13" s="132"/>
      <c r="Q13" s="174"/>
      <c r="R13" s="223"/>
      <c r="S13" s="289"/>
    </row>
    <row r="14" spans="1:19" ht="20.100000000000001" customHeight="1" x14ac:dyDescent="0.2">
      <c r="A14" s="137"/>
      <c r="B14" s="33" t="s">
        <v>4</v>
      </c>
      <c r="C14" s="43" t="s">
        <v>78</v>
      </c>
      <c r="D14" s="34" t="s">
        <v>23</v>
      </c>
      <c r="E14" s="38">
        <v>391</v>
      </c>
      <c r="F14" s="226"/>
      <c r="G14" s="189"/>
      <c r="H14" s="189"/>
      <c r="I14" s="189"/>
      <c r="J14" s="189"/>
      <c r="K14" s="192"/>
      <c r="L14" s="186"/>
      <c r="M14" s="132"/>
      <c r="N14" s="132"/>
      <c r="O14" s="132"/>
      <c r="P14" s="132"/>
      <c r="Q14" s="174"/>
      <c r="R14" s="223"/>
      <c r="S14" s="289"/>
    </row>
    <row r="15" spans="1:19" s="1" customFormat="1" ht="20.100000000000001" customHeight="1" x14ac:dyDescent="0.2">
      <c r="A15" s="137"/>
      <c r="B15" s="153" t="s">
        <v>2</v>
      </c>
      <c r="C15" s="142" t="s">
        <v>34</v>
      </c>
      <c r="D15" s="18" t="s">
        <v>14</v>
      </c>
      <c r="E15" s="87">
        <v>78</v>
      </c>
      <c r="F15" s="226"/>
      <c r="G15" s="189"/>
      <c r="H15" s="189"/>
      <c r="I15" s="189"/>
      <c r="J15" s="189"/>
      <c r="K15" s="192"/>
      <c r="L15" s="186"/>
      <c r="M15" s="132"/>
      <c r="N15" s="132"/>
      <c r="O15" s="132"/>
      <c r="P15" s="132"/>
      <c r="Q15" s="174"/>
      <c r="R15" s="223"/>
      <c r="S15" s="289"/>
    </row>
    <row r="16" spans="1:19" s="1" customFormat="1" ht="20.100000000000001" customHeight="1" x14ac:dyDescent="0.2">
      <c r="A16" s="137"/>
      <c r="B16" s="154"/>
      <c r="C16" s="143"/>
      <c r="D16" s="25" t="s">
        <v>16</v>
      </c>
      <c r="E16" s="98">
        <v>24</v>
      </c>
      <c r="F16" s="226"/>
      <c r="G16" s="189"/>
      <c r="H16" s="189"/>
      <c r="I16" s="189"/>
      <c r="J16" s="189"/>
      <c r="K16" s="192"/>
      <c r="L16" s="186"/>
      <c r="M16" s="132"/>
      <c r="N16" s="132"/>
      <c r="O16" s="132"/>
      <c r="P16" s="132"/>
      <c r="Q16" s="174"/>
      <c r="R16" s="223"/>
      <c r="S16" s="289"/>
    </row>
    <row r="17" spans="1:19" ht="20.100000000000001" customHeight="1" x14ac:dyDescent="0.2">
      <c r="A17" s="137"/>
      <c r="B17" s="155"/>
      <c r="C17" s="144"/>
      <c r="D17" s="41" t="s">
        <v>43</v>
      </c>
      <c r="E17" s="96">
        <v>83</v>
      </c>
      <c r="F17" s="226"/>
      <c r="G17" s="189"/>
      <c r="H17" s="189"/>
      <c r="I17" s="189"/>
      <c r="J17" s="189"/>
      <c r="K17" s="192"/>
      <c r="L17" s="186"/>
      <c r="M17" s="132"/>
      <c r="N17" s="132"/>
      <c r="O17" s="132"/>
      <c r="P17" s="132"/>
      <c r="Q17" s="174"/>
      <c r="R17" s="223"/>
      <c r="S17" s="289"/>
    </row>
    <row r="18" spans="1:19" ht="20.100000000000001" customHeight="1" x14ac:dyDescent="0.2">
      <c r="A18" s="137"/>
      <c r="B18" s="94"/>
      <c r="C18" s="95" t="s">
        <v>64</v>
      </c>
      <c r="D18" s="37" t="s">
        <v>65</v>
      </c>
      <c r="E18" s="92">
        <v>197</v>
      </c>
      <c r="F18" s="226"/>
      <c r="G18" s="189"/>
      <c r="H18" s="189"/>
      <c r="I18" s="189"/>
      <c r="J18" s="189"/>
      <c r="K18" s="192"/>
      <c r="L18" s="186"/>
      <c r="M18" s="132"/>
      <c r="N18" s="132"/>
      <c r="O18" s="132"/>
      <c r="P18" s="132"/>
      <c r="Q18" s="174"/>
      <c r="R18" s="223"/>
      <c r="S18" s="289"/>
    </row>
    <row r="19" spans="1:19" ht="20.100000000000001" customHeight="1" x14ac:dyDescent="0.2">
      <c r="A19" s="137"/>
      <c r="B19" s="150" t="s">
        <v>4</v>
      </c>
      <c r="C19" s="142" t="s">
        <v>18</v>
      </c>
      <c r="D19" s="18" t="s">
        <v>17</v>
      </c>
      <c r="E19" s="87">
        <v>502</v>
      </c>
      <c r="F19" s="226"/>
      <c r="G19" s="189"/>
      <c r="H19" s="189"/>
      <c r="I19" s="189"/>
      <c r="J19" s="189"/>
      <c r="K19" s="192"/>
      <c r="L19" s="186"/>
      <c r="M19" s="132"/>
      <c r="N19" s="132"/>
      <c r="O19" s="132"/>
      <c r="P19" s="132"/>
      <c r="Q19" s="174"/>
      <c r="R19" s="223"/>
      <c r="S19" s="289"/>
    </row>
    <row r="20" spans="1:19" ht="20.100000000000001" customHeight="1" x14ac:dyDescent="0.2">
      <c r="A20" s="137"/>
      <c r="B20" s="152"/>
      <c r="C20" s="144"/>
      <c r="D20" s="41" t="s">
        <v>19</v>
      </c>
      <c r="E20" s="96">
        <v>523</v>
      </c>
      <c r="F20" s="226"/>
      <c r="G20" s="189"/>
      <c r="H20" s="189"/>
      <c r="I20" s="189"/>
      <c r="J20" s="189"/>
      <c r="K20" s="192"/>
      <c r="L20" s="186"/>
      <c r="M20" s="132"/>
      <c r="N20" s="132"/>
      <c r="O20" s="132"/>
      <c r="P20" s="132"/>
      <c r="Q20" s="174"/>
      <c r="R20" s="223"/>
      <c r="S20" s="289"/>
    </row>
    <row r="21" spans="1:19" ht="20.100000000000001" customHeight="1" x14ac:dyDescent="0.2">
      <c r="A21" s="36"/>
      <c r="B21" s="150" t="s">
        <v>4</v>
      </c>
      <c r="C21" s="142" t="s">
        <v>45</v>
      </c>
      <c r="D21" s="18" t="s">
        <v>47</v>
      </c>
      <c r="E21" s="87">
        <v>364</v>
      </c>
      <c r="F21" s="226"/>
      <c r="G21" s="189"/>
      <c r="H21" s="189"/>
      <c r="I21" s="189"/>
      <c r="J21" s="189"/>
      <c r="K21" s="192"/>
      <c r="L21" s="186"/>
      <c r="M21" s="132"/>
      <c r="N21" s="132"/>
      <c r="O21" s="132"/>
      <c r="P21" s="132"/>
      <c r="Q21" s="174"/>
      <c r="R21" s="223"/>
      <c r="S21" s="289"/>
    </row>
    <row r="22" spans="1:19" ht="20.100000000000001" customHeight="1" x14ac:dyDescent="0.2">
      <c r="A22" s="36"/>
      <c r="B22" s="152"/>
      <c r="C22" s="144"/>
      <c r="D22" s="41" t="s">
        <v>48</v>
      </c>
      <c r="E22" s="96">
        <v>283</v>
      </c>
      <c r="F22" s="227"/>
      <c r="G22" s="190"/>
      <c r="H22" s="190"/>
      <c r="I22" s="190"/>
      <c r="J22" s="190"/>
      <c r="K22" s="193"/>
      <c r="L22" s="187"/>
      <c r="M22" s="133"/>
      <c r="N22" s="133"/>
      <c r="O22" s="133"/>
      <c r="P22" s="133"/>
      <c r="Q22" s="175"/>
      <c r="R22" s="224"/>
      <c r="S22" s="289"/>
    </row>
    <row r="23" spans="1:19" ht="20.100000000000001" customHeight="1" x14ac:dyDescent="0.2">
      <c r="A23" s="145" t="s">
        <v>6</v>
      </c>
      <c r="B23" s="146"/>
      <c r="C23" s="146"/>
      <c r="D23" s="147"/>
      <c r="E23" s="105">
        <f>SUM(E9:E22)</f>
        <v>3464</v>
      </c>
      <c r="F23" s="158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60"/>
      <c r="S23" s="289"/>
    </row>
    <row r="24" spans="1:19" s="1" customFormat="1" ht="20.100000000000001" customHeight="1" x14ac:dyDescent="0.2">
      <c r="A24" s="148" t="s">
        <v>72</v>
      </c>
      <c r="B24" s="150" t="s">
        <v>4</v>
      </c>
      <c r="C24" s="153" t="s">
        <v>30</v>
      </c>
      <c r="D24" s="40" t="s">
        <v>29</v>
      </c>
      <c r="E24" s="56">
        <v>600</v>
      </c>
      <c r="F24" s="199">
        <v>30</v>
      </c>
      <c r="G24" s="134">
        <v>30</v>
      </c>
      <c r="H24" s="134">
        <v>30</v>
      </c>
      <c r="I24" s="134">
        <v>30</v>
      </c>
      <c r="J24" s="134">
        <v>30</v>
      </c>
      <c r="K24" s="243" t="s">
        <v>4</v>
      </c>
      <c r="L24" s="185">
        <v>1614.6</v>
      </c>
      <c r="M24" s="131">
        <v>1614.6</v>
      </c>
      <c r="N24" s="131">
        <v>1614.6</v>
      </c>
      <c r="O24" s="131">
        <v>1614.6</v>
      </c>
      <c r="P24" s="131">
        <v>1614.6</v>
      </c>
      <c r="Q24" s="173" t="s">
        <v>4</v>
      </c>
      <c r="R24" s="221">
        <f>SUM(L24:Q26)</f>
        <v>8073</v>
      </c>
      <c r="S24" s="289"/>
    </row>
    <row r="25" spans="1:19" s="1" customFormat="1" ht="20.100000000000001" customHeight="1" x14ac:dyDescent="0.2">
      <c r="A25" s="137"/>
      <c r="B25" s="151"/>
      <c r="C25" s="154"/>
      <c r="D25" s="25" t="s">
        <v>33</v>
      </c>
      <c r="E25" s="57">
        <v>396</v>
      </c>
      <c r="F25" s="200"/>
      <c r="G25" s="135"/>
      <c r="H25" s="135"/>
      <c r="I25" s="135"/>
      <c r="J25" s="135"/>
      <c r="K25" s="244"/>
      <c r="L25" s="186"/>
      <c r="M25" s="132"/>
      <c r="N25" s="132"/>
      <c r="O25" s="132"/>
      <c r="P25" s="132"/>
      <c r="Q25" s="174"/>
      <c r="R25" s="177"/>
      <c r="S25" s="289"/>
    </row>
    <row r="26" spans="1:19" s="1" customFormat="1" ht="20.100000000000001" customHeight="1" x14ac:dyDescent="0.2">
      <c r="A26" s="149"/>
      <c r="B26" s="152"/>
      <c r="C26" s="155"/>
      <c r="D26" s="41" t="s">
        <v>38</v>
      </c>
      <c r="E26" s="58">
        <v>459</v>
      </c>
      <c r="F26" s="201"/>
      <c r="G26" s="136"/>
      <c r="H26" s="136"/>
      <c r="I26" s="136"/>
      <c r="J26" s="136"/>
      <c r="K26" s="245"/>
      <c r="L26" s="187"/>
      <c r="M26" s="133"/>
      <c r="N26" s="133"/>
      <c r="O26" s="133"/>
      <c r="P26" s="133"/>
      <c r="Q26" s="175"/>
      <c r="R26" s="178"/>
      <c r="S26" s="289"/>
    </row>
    <row r="27" spans="1:19" s="1" customFormat="1" ht="20.100000000000001" customHeight="1" x14ac:dyDescent="0.2">
      <c r="A27" s="145" t="s">
        <v>6</v>
      </c>
      <c r="B27" s="146"/>
      <c r="C27" s="146"/>
      <c r="D27" s="147"/>
      <c r="E27" s="105">
        <f>SUM(E24:E26)</f>
        <v>1455</v>
      </c>
      <c r="F27" s="158"/>
      <c r="G27" s="159"/>
      <c r="H27" s="159"/>
      <c r="I27" s="159"/>
      <c r="J27" s="159"/>
      <c r="K27" s="160"/>
      <c r="L27" s="179"/>
      <c r="M27" s="180"/>
      <c r="N27" s="180"/>
      <c r="O27" s="180"/>
      <c r="P27" s="180"/>
      <c r="Q27" s="180"/>
      <c r="R27" s="181"/>
      <c r="S27" s="289"/>
    </row>
    <row r="28" spans="1:19" s="1" customFormat="1" ht="20.100000000000001" customHeight="1" x14ac:dyDescent="0.2">
      <c r="A28" s="148" t="s">
        <v>63</v>
      </c>
      <c r="B28" s="202" t="s">
        <v>2</v>
      </c>
      <c r="C28" s="153" t="s">
        <v>34</v>
      </c>
      <c r="D28" s="18" t="s">
        <v>14</v>
      </c>
      <c r="E28" s="51">
        <v>85</v>
      </c>
      <c r="F28" s="205">
        <v>228</v>
      </c>
      <c r="G28" s="138">
        <v>133</v>
      </c>
      <c r="H28" s="138">
        <v>231</v>
      </c>
      <c r="I28" s="138">
        <v>56</v>
      </c>
      <c r="J28" s="138">
        <v>148</v>
      </c>
      <c r="K28" s="246">
        <v>318</v>
      </c>
      <c r="L28" s="215">
        <v>12270.96</v>
      </c>
      <c r="M28" s="218">
        <v>7158.06</v>
      </c>
      <c r="N28" s="218">
        <v>12432.42</v>
      </c>
      <c r="O28" s="218">
        <v>3013.92</v>
      </c>
      <c r="P28" s="218">
        <v>7965.36</v>
      </c>
      <c r="Q28" s="209">
        <v>17114.759999999998</v>
      </c>
      <c r="R28" s="212">
        <f>SUM(L28:Q50)</f>
        <v>59955.479999999996</v>
      </c>
      <c r="S28" s="289"/>
    </row>
    <row r="29" spans="1:19" s="1" customFormat="1" ht="20.100000000000001" customHeight="1" x14ac:dyDescent="0.2">
      <c r="A29" s="137"/>
      <c r="B29" s="203"/>
      <c r="C29" s="154"/>
      <c r="D29" s="25" t="s">
        <v>16</v>
      </c>
      <c r="E29" s="59">
        <v>24</v>
      </c>
      <c r="F29" s="206"/>
      <c r="G29" s="139"/>
      <c r="H29" s="139"/>
      <c r="I29" s="139"/>
      <c r="J29" s="139"/>
      <c r="K29" s="247"/>
      <c r="L29" s="216"/>
      <c r="M29" s="219"/>
      <c r="N29" s="219"/>
      <c r="O29" s="219"/>
      <c r="P29" s="219"/>
      <c r="Q29" s="210"/>
      <c r="R29" s="213"/>
      <c r="S29" s="289"/>
    </row>
    <row r="30" spans="1:19" s="1" customFormat="1" ht="20.100000000000001" customHeight="1" x14ac:dyDescent="0.2">
      <c r="A30" s="137"/>
      <c r="B30" s="203"/>
      <c r="C30" s="155"/>
      <c r="D30" s="60" t="s">
        <v>43</v>
      </c>
      <c r="E30" s="52">
        <v>305</v>
      </c>
      <c r="F30" s="206"/>
      <c r="G30" s="139"/>
      <c r="H30" s="139"/>
      <c r="I30" s="139"/>
      <c r="J30" s="139"/>
      <c r="K30" s="247"/>
      <c r="L30" s="216"/>
      <c r="M30" s="219"/>
      <c r="N30" s="219"/>
      <c r="O30" s="219"/>
      <c r="P30" s="219"/>
      <c r="Q30" s="210"/>
      <c r="R30" s="213"/>
      <c r="S30" s="289"/>
    </row>
    <row r="31" spans="1:19" s="2" customFormat="1" ht="20.100000000000001" customHeight="1" x14ac:dyDescent="0.2">
      <c r="A31" s="137"/>
      <c r="B31" s="203"/>
      <c r="C31" s="153" t="s">
        <v>15</v>
      </c>
      <c r="D31" s="18" t="s">
        <v>14</v>
      </c>
      <c r="E31" s="51">
        <v>586</v>
      </c>
      <c r="F31" s="206"/>
      <c r="G31" s="139"/>
      <c r="H31" s="139"/>
      <c r="I31" s="139"/>
      <c r="J31" s="139"/>
      <c r="K31" s="247"/>
      <c r="L31" s="216"/>
      <c r="M31" s="219"/>
      <c r="N31" s="219"/>
      <c r="O31" s="219"/>
      <c r="P31" s="219"/>
      <c r="Q31" s="210"/>
      <c r="R31" s="213"/>
      <c r="S31" s="289"/>
    </row>
    <row r="32" spans="1:19" s="1" customFormat="1" ht="20.100000000000001" customHeight="1" x14ac:dyDescent="0.2">
      <c r="A32" s="137"/>
      <c r="B32" s="204"/>
      <c r="C32" s="155"/>
      <c r="D32" s="60" t="s">
        <v>16</v>
      </c>
      <c r="E32" s="52">
        <v>180</v>
      </c>
      <c r="F32" s="206"/>
      <c r="G32" s="139"/>
      <c r="H32" s="139"/>
      <c r="I32" s="139"/>
      <c r="J32" s="139"/>
      <c r="K32" s="247"/>
      <c r="L32" s="216"/>
      <c r="M32" s="219"/>
      <c r="N32" s="219"/>
      <c r="O32" s="219"/>
      <c r="P32" s="219"/>
      <c r="Q32" s="210"/>
      <c r="R32" s="213"/>
      <c r="S32" s="289"/>
    </row>
    <row r="33" spans="1:19" s="1" customFormat="1" ht="20.100000000000001" customHeight="1" x14ac:dyDescent="0.2">
      <c r="A33" s="137"/>
      <c r="B33" s="61" t="s">
        <v>4</v>
      </c>
      <c r="C33" s="153" t="s">
        <v>18</v>
      </c>
      <c r="D33" s="18" t="s">
        <v>17</v>
      </c>
      <c r="E33" s="51">
        <v>581</v>
      </c>
      <c r="F33" s="206"/>
      <c r="G33" s="139"/>
      <c r="H33" s="139"/>
      <c r="I33" s="139"/>
      <c r="J33" s="139"/>
      <c r="K33" s="247"/>
      <c r="L33" s="216"/>
      <c r="M33" s="219"/>
      <c r="N33" s="219"/>
      <c r="O33" s="219"/>
      <c r="P33" s="219"/>
      <c r="Q33" s="210"/>
      <c r="R33" s="213"/>
      <c r="S33" s="289"/>
    </row>
    <row r="34" spans="1:19" s="1" customFormat="1" ht="20.100000000000001" customHeight="1" x14ac:dyDescent="0.2">
      <c r="A34" s="137"/>
      <c r="B34" s="62"/>
      <c r="C34" s="155"/>
      <c r="D34" s="60" t="s">
        <v>19</v>
      </c>
      <c r="E34" s="52">
        <v>690</v>
      </c>
      <c r="F34" s="206"/>
      <c r="G34" s="139"/>
      <c r="H34" s="139"/>
      <c r="I34" s="139"/>
      <c r="J34" s="139"/>
      <c r="K34" s="247"/>
      <c r="L34" s="216"/>
      <c r="M34" s="219"/>
      <c r="N34" s="219"/>
      <c r="O34" s="219"/>
      <c r="P34" s="219"/>
      <c r="Q34" s="210"/>
      <c r="R34" s="213"/>
      <c r="S34" s="289"/>
    </row>
    <row r="35" spans="1:19" s="1" customFormat="1" ht="20.100000000000001" customHeight="1" x14ac:dyDescent="0.2">
      <c r="A35" s="137"/>
      <c r="B35" s="202" t="s">
        <v>5</v>
      </c>
      <c r="C35" s="153" t="s">
        <v>35</v>
      </c>
      <c r="D35" s="18" t="s">
        <v>25</v>
      </c>
      <c r="E35" s="56">
        <v>640</v>
      </c>
      <c r="F35" s="206"/>
      <c r="G35" s="139"/>
      <c r="H35" s="139"/>
      <c r="I35" s="139"/>
      <c r="J35" s="139"/>
      <c r="K35" s="247"/>
      <c r="L35" s="216"/>
      <c r="M35" s="219"/>
      <c r="N35" s="219"/>
      <c r="O35" s="219"/>
      <c r="P35" s="219"/>
      <c r="Q35" s="210"/>
      <c r="R35" s="213"/>
      <c r="S35" s="289"/>
    </row>
    <row r="36" spans="1:19" s="1" customFormat="1" ht="20.100000000000001" customHeight="1" x14ac:dyDescent="0.2">
      <c r="A36" s="137"/>
      <c r="B36" s="204"/>
      <c r="C36" s="155"/>
      <c r="D36" s="41" t="s">
        <v>27</v>
      </c>
      <c r="E36" s="63">
        <v>416</v>
      </c>
      <c r="F36" s="206"/>
      <c r="G36" s="139"/>
      <c r="H36" s="139"/>
      <c r="I36" s="139"/>
      <c r="J36" s="139"/>
      <c r="K36" s="247"/>
      <c r="L36" s="216"/>
      <c r="M36" s="219"/>
      <c r="N36" s="219"/>
      <c r="O36" s="219"/>
      <c r="P36" s="219"/>
      <c r="Q36" s="210"/>
      <c r="R36" s="213"/>
      <c r="S36" s="289"/>
    </row>
    <row r="37" spans="1:19" s="1" customFormat="1" ht="20.100000000000001" customHeight="1" x14ac:dyDescent="0.2">
      <c r="A37" s="137"/>
      <c r="B37" s="64" t="s">
        <v>4</v>
      </c>
      <c r="C37" s="53" t="s">
        <v>36</v>
      </c>
      <c r="D37" s="37" t="s">
        <v>28</v>
      </c>
      <c r="E37" s="65">
        <v>503</v>
      </c>
      <c r="F37" s="206"/>
      <c r="G37" s="139"/>
      <c r="H37" s="139"/>
      <c r="I37" s="139"/>
      <c r="J37" s="139"/>
      <c r="K37" s="247"/>
      <c r="L37" s="216"/>
      <c r="M37" s="219"/>
      <c r="N37" s="219"/>
      <c r="O37" s="219"/>
      <c r="P37" s="219"/>
      <c r="Q37" s="210"/>
      <c r="R37" s="213"/>
      <c r="S37" s="289"/>
    </row>
    <row r="38" spans="1:19" s="1" customFormat="1" ht="20.100000000000001" customHeight="1" x14ac:dyDescent="0.2">
      <c r="A38" s="137"/>
      <c r="B38" s="61" t="s">
        <v>4</v>
      </c>
      <c r="C38" s="153" t="s">
        <v>37</v>
      </c>
      <c r="D38" s="18" t="s">
        <v>23</v>
      </c>
      <c r="E38" s="66">
        <v>403</v>
      </c>
      <c r="F38" s="206"/>
      <c r="G38" s="139"/>
      <c r="H38" s="139"/>
      <c r="I38" s="139"/>
      <c r="J38" s="139"/>
      <c r="K38" s="247"/>
      <c r="L38" s="216"/>
      <c r="M38" s="219"/>
      <c r="N38" s="219"/>
      <c r="O38" s="219"/>
      <c r="P38" s="219"/>
      <c r="Q38" s="210"/>
      <c r="R38" s="213"/>
      <c r="S38" s="289"/>
    </row>
    <row r="39" spans="1:19" s="1" customFormat="1" ht="20.100000000000001" customHeight="1" x14ac:dyDescent="0.2">
      <c r="A39" s="137"/>
      <c r="B39" s="62"/>
      <c r="C39" s="155"/>
      <c r="D39" s="41" t="s">
        <v>24</v>
      </c>
      <c r="E39" s="58">
        <v>167</v>
      </c>
      <c r="F39" s="206"/>
      <c r="G39" s="139"/>
      <c r="H39" s="139"/>
      <c r="I39" s="139"/>
      <c r="J39" s="139"/>
      <c r="K39" s="247"/>
      <c r="L39" s="216"/>
      <c r="M39" s="219"/>
      <c r="N39" s="219"/>
      <c r="O39" s="219"/>
      <c r="P39" s="219"/>
      <c r="Q39" s="210"/>
      <c r="R39" s="213"/>
      <c r="S39" s="289"/>
    </row>
    <row r="40" spans="1:19" s="1" customFormat="1" ht="20.100000000000001" customHeight="1" x14ac:dyDescent="0.2">
      <c r="A40" s="137"/>
      <c r="B40" s="61" t="s">
        <v>4</v>
      </c>
      <c r="C40" s="153" t="s">
        <v>30</v>
      </c>
      <c r="D40" s="37" t="s">
        <v>29</v>
      </c>
      <c r="E40" s="65">
        <v>478</v>
      </c>
      <c r="F40" s="206"/>
      <c r="G40" s="139"/>
      <c r="H40" s="139"/>
      <c r="I40" s="139"/>
      <c r="J40" s="139"/>
      <c r="K40" s="247"/>
      <c r="L40" s="216"/>
      <c r="M40" s="219"/>
      <c r="N40" s="219"/>
      <c r="O40" s="219"/>
      <c r="P40" s="219"/>
      <c r="Q40" s="210"/>
      <c r="R40" s="213"/>
      <c r="S40" s="289"/>
    </row>
    <row r="41" spans="1:19" s="1" customFormat="1" ht="20.100000000000001" customHeight="1" x14ac:dyDescent="0.2">
      <c r="A41" s="137"/>
      <c r="B41" s="67"/>
      <c r="C41" s="154"/>
      <c r="D41" s="25" t="s">
        <v>33</v>
      </c>
      <c r="E41" s="57">
        <v>191</v>
      </c>
      <c r="F41" s="206"/>
      <c r="G41" s="139"/>
      <c r="H41" s="139"/>
      <c r="I41" s="139"/>
      <c r="J41" s="139"/>
      <c r="K41" s="247"/>
      <c r="L41" s="216"/>
      <c r="M41" s="219"/>
      <c r="N41" s="219"/>
      <c r="O41" s="219"/>
      <c r="P41" s="219"/>
      <c r="Q41" s="210"/>
      <c r="R41" s="213"/>
      <c r="S41" s="289"/>
    </row>
    <row r="42" spans="1:19" s="1" customFormat="1" ht="20.100000000000001" customHeight="1" x14ac:dyDescent="0.2">
      <c r="A42" s="137"/>
      <c r="B42" s="62"/>
      <c r="C42" s="155"/>
      <c r="D42" s="41" t="s">
        <v>38</v>
      </c>
      <c r="E42" s="58">
        <v>468</v>
      </c>
      <c r="F42" s="206"/>
      <c r="G42" s="139"/>
      <c r="H42" s="139"/>
      <c r="I42" s="139"/>
      <c r="J42" s="139"/>
      <c r="K42" s="247"/>
      <c r="L42" s="216"/>
      <c r="M42" s="219"/>
      <c r="N42" s="219"/>
      <c r="O42" s="219"/>
      <c r="P42" s="219"/>
      <c r="Q42" s="210"/>
      <c r="R42" s="213"/>
      <c r="S42" s="289"/>
    </row>
    <row r="43" spans="1:19" s="1" customFormat="1" ht="20.100000000000001" customHeight="1" x14ac:dyDescent="0.2">
      <c r="A43" s="137"/>
      <c r="B43" s="62" t="s">
        <v>4</v>
      </c>
      <c r="C43" s="68" t="s">
        <v>12</v>
      </c>
      <c r="D43" s="41" t="s">
        <v>39</v>
      </c>
      <c r="E43" s="58">
        <v>434</v>
      </c>
      <c r="F43" s="206"/>
      <c r="G43" s="139"/>
      <c r="H43" s="139"/>
      <c r="I43" s="139"/>
      <c r="J43" s="139"/>
      <c r="K43" s="247"/>
      <c r="L43" s="216"/>
      <c r="M43" s="219"/>
      <c r="N43" s="219"/>
      <c r="O43" s="219"/>
      <c r="P43" s="219"/>
      <c r="Q43" s="210"/>
      <c r="R43" s="213"/>
      <c r="S43" s="289"/>
    </row>
    <row r="44" spans="1:19" s="1" customFormat="1" ht="20.100000000000001" customHeight="1" x14ac:dyDescent="0.2">
      <c r="A44" s="137"/>
      <c r="B44" s="69" t="s">
        <v>4</v>
      </c>
      <c r="C44" s="54" t="s">
        <v>42</v>
      </c>
      <c r="D44" s="15" t="s">
        <v>41</v>
      </c>
      <c r="E44" s="70">
        <v>320</v>
      </c>
      <c r="F44" s="206"/>
      <c r="G44" s="139"/>
      <c r="H44" s="139"/>
      <c r="I44" s="139"/>
      <c r="J44" s="139"/>
      <c r="K44" s="247"/>
      <c r="L44" s="216"/>
      <c r="M44" s="219"/>
      <c r="N44" s="219"/>
      <c r="O44" s="219"/>
      <c r="P44" s="219"/>
      <c r="Q44" s="210"/>
      <c r="R44" s="213"/>
      <c r="S44" s="289"/>
    </row>
    <row r="45" spans="1:19" s="1" customFormat="1" ht="20.100000000000001" customHeight="1" x14ac:dyDescent="0.2">
      <c r="A45" s="137"/>
      <c r="B45" s="69" t="s">
        <v>4</v>
      </c>
      <c r="C45" s="54" t="s">
        <v>44</v>
      </c>
      <c r="D45" s="15" t="s">
        <v>46</v>
      </c>
      <c r="E45" s="70">
        <v>228</v>
      </c>
      <c r="F45" s="206"/>
      <c r="G45" s="139"/>
      <c r="H45" s="139"/>
      <c r="I45" s="139"/>
      <c r="J45" s="139"/>
      <c r="K45" s="247"/>
      <c r="L45" s="216"/>
      <c r="M45" s="219"/>
      <c r="N45" s="219"/>
      <c r="O45" s="219"/>
      <c r="P45" s="219"/>
      <c r="Q45" s="210"/>
      <c r="R45" s="213"/>
      <c r="S45" s="289"/>
    </row>
    <row r="46" spans="1:19" s="1" customFormat="1" ht="20.100000000000001" customHeight="1" x14ac:dyDescent="0.2">
      <c r="A46" s="137"/>
      <c r="B46" s="61" t="s">
        <v>4</v>
      </c>
      <c r="C46" s="197" t="s">
        <v>45</v>
      </c>
      <c r="D46" s="18" t="s">
        <v>47</v>
      </c>
      <c r="E46" s="71">
        <v>361</v>
      </c>
      <c r="F46" s="206"/>
      <c r="G46" s="139"/>
      <c r="H46" s="139"/>
      <c r="I46" s="139"/>
      <c r="J46" s="139"/>
      <c r="K46" s="247"/>
      <c r="L46" s="216"/>
      <c r="M46" s="219"/>
      <c r="N46" s="219"/>
      <c r="O46" s="219"/>
      <c r="P46" s="219"/>
      <c r="Q46" s="210"/>
      <c r="R46" s="213"/>
      <c r="S46" s="289"/>
    </row>
    <row r="47" spans="1:19" s="1" customFormat="1" ht="20.100000000000001" customHeight="1" x14ac:dyDescent="0.2">
      <c r="A47" s="137"/>
      <c r="B47" s="62"/>
      <c r="C47" s="198"/>
      <c r="D47" s="41" t="s">
        <v>48</v>
      </c>
      <c r="E47" s="58">
        <v>281</v>
      </c>
      <c r="F47" s="206"/>
      <c r="G47" s="139"/>
      <c r="H47" s="139"/>
      <c r="I47" s="139"/>
      <c r="J47" s="139"/>
      <c r="K47" s="247"/>
      <c r="L47" s="216"/>
      <c r="M47" s="219"/>
      <c r="N47" s="219"/>
      <c r="O47" s="219"/>
      <c r="P47" s="219"/>
      <c r="Q47" s="210"/>
      <c r="R47" s="213"/>
      <c r="S47" s="289"/>
    </row>
    <row r="48" spans="1:19" s="1" customFormat="1" ht="20.100000000000001" customHeight="1" x14ac:dyDescent="0.2">
      <c r="A48" s="137"/>
      <c r="B48" s="69" t="s">
        <v>4</v>
      </c>
      <c r="C48" s="72" t="s">
        <v>32</v>
      </c>
      <c r="D48" s="15" t="s">
        <v>31</v>
      </c>
      <c r="E48" s="58">
        <v>509</v>
      </c>
      <c r="F48" s="206"/>
      <c r="G48" s="139"/>
      <c r="H48" s="139"/>
      <c r="I48" s="139"/>
      <c r="J48" s="139"/>
      <c r="K48" s="247"/>
      <c r="L48" s="216"/>
      <c r="M48" s="219"/>
      <c r="N48" s="219"/>
      <c r="O48" s="219"/>
      <c r="P48" s="219"/>
      <c r="Q48" s="210"/>
      <c r="R48" s="213"/>
      <c r="S48" s="289"/>
    </row>
    <row r="49" spans="1:19" s="1" customFormat="1" ht="20.100000000000001" customHeight="1" x14ac:dyDescent="0.2">
      <c r="A49" s="137"/>
      <c r="B49" s="69" t="s">
        <v>4</v>
      </c>
      <c r="C49" s="72" t="s">
        <v>53</v>
      </c>
      <c r="D49" s="41" t="s">
        <v>54</v>
      </c>
      <c r="E49" s="58">
        <v>168</v>
      </c>
      <c r="F49" s="206"/>
      <c r="G49" s="139"/>
      <c r="H49" s="139"/>
      <c r="I49" s="139"/>
      <c r="J49" s="139"/>
      <c r="K49" s="247"/>
      <c r="L49" s="216"/>
      <c r="M49" s="219"/>
      <c r="N49" s="219"/>
      <c r="O49" s="219"/>
      <c r="P49" s="219"/>
      <c r="Q49" s="210"/>
      <c r="R49" s="213"/>
      <c r="S49" s="289"/>
    </row>
    <row r="50" spans="1:19" ht="20.100000000000001" customHeight="1" x14ac:dyDescent="0.2">
      <c r="A50" s="149"/>
      <c r="B50" s="73" t="s">
        <v>4</v>
      </c>
      <c r="C50" s="19" t="s">
        <v>64</v>
      </c>
      <c r="D50" s="18" t="s">
        <v>65</v>
      </c>
      <c r="E50" s="58">
        <v>211</v>
      </c>
      <c r="F50" s="207"/>
      <c r="G50" s="208"/>
      <c r="H50" s="208"/>
      <c r="I50" s="208"/>
      <c r="J50" s="208"/>
      <c r="K50" s="248"/>
      <c r="L50" s="217"/>
      <c r="M50" s="220"/>
      <c r="N50" s="220"/>
      <c r="O50" s="220"/>
      <c r="P50" s="220"/>
      <c r="Q50" s="211"/>
      <c r="R50" s="214"/>
      <c r="S50" s="289"/>
    </row>
    <row r="51" spans="1:19" ht="20.100000000000001" customHeight="1" x14ac:dyDescent="0.2">
      <c r="A51" s="145" t="s">
        <v>6</v>
      </c>
      <c r="B51" s="146"/>
      <c r="C51" s="146"/>
      <c r="D51" s="147"/>
      <c r="E51" s="105">
        <f>SUM(E28:E50)</f>
        <v>8229</v>
      </c>
      <c r="F51" s="158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60"/>
      <c r="S51" s="289"/>
    </row>
    <row r="52" spans="1:19" s="1" customFormat="1" ht="20.100000000000001" customHeight="1" x14ac:dyDescent="0.2">
      <c r="A52" s="249" t="s">
        <v>94</v>
      </c>
      <c r="B52" s="153" t="s">
        <v>2</v>
      </c>
      <c r="C52" s="142" t="s">
        <v>15</v>
      </c>
      <c r="D52" s="15" t="s">
        <v>16</v>
      </c>
      <c r="E52" s="74">
        <v>149</v>
      </c>
      <c r="F52" s="251" t="s">
        <v>4</v>
      </c>
      <c r="G52" s="253" t="s">
        <v>4</v>
      </c>
      <c r="H52" s="253" t="s">
        <v>4</v>
      </c>
      <c r="I52" s="253" t="s">
        <v>4</v>
      </c>
      <c r="J52" s="253" t="s">
        <v>4</v>
      </c>
      <c r="K52" s="255" t="s">
        <v>4</v>
      </c>
      <c r="L52" s="215" t="s">
        <v>4</v>
      </c>
      <c r="M52" s="131" t="s">
        <v>4</v>
      </c>
      <c r="N52" s="131" t="s">
        <v>4</v>
      </c>
      <c r="O52" s="131" t="s">
        <v>4</v>
      </c>
      <c r="P52" s="131" t="s">
        <v>4</v>
      </c>
      <c r="Q52" s="173" t="s">
        <v>4</v>
      </c>
      <c r="R52" s="228">
        <f>SUM(L52:Q53)</f>
        <v>0</v>
      </c>
      <c r="S52" s="289"/>
    </row>
    <row r="53" spans="1:19" s="1" customFormat="1" ht="20.100000000000001" customHeight="1" x14ac:dyDescent="0.2">
      <c r="A53" s="250"/>
      <c r="B53" s="155"/>
      <c r="C53" s="144"/>
      <c r="D53" s="91" t="s">
        <v>14</v>
      </c>
      <c r="E53" s="91">
        <v>505</v>
      </c>
      <c r="F53" s="252"/>
      <c r="G53" s="254"/>
      <c r="H53" s="254"/>
      <c r="I53" s="254"/>
      <c r="J53" s="254"/>
      <c r="K53" s="256"/>
      <c r="L53" s="217"/>
      <c r="M53" s="133"/>
      <c r="N53" s="133"/>
      <c r="O53" s="133"/>
      <c r="P53" s="133"/>
      <c r="Q53" s="175"/>
      <c r="R53" s="230"/>
      <c r="S53" s="289"/>
    </row>
    <row r="54" spans="1:19" s="1" customFormat="1" ht="20.100000000000001" customHeight="1" x14ac:dyDescent="0.2">
      <c r="A54" s="145" t="s">
        <v>6</v>
      </c>
      <c r="B54" s="146"/>
      <c r="C54" s="146"/>
      <c r="D54" s="147"/>
      <c r="E54" s="105">
        <f>SUM(E52:E53)</f>
        <v>654</v>
      </c>
      <c r="F54" s="158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60"/>
      <c r="S54" s="289"/>
    </row>
    <row r="55" spans="1:19" s="1" customFormat="1" ht="20.100000000000001" customHeight="1" x14ac:dyDescent="0.2">
      <c r="A55" s="249" t="s">
        <v>88</v>
      </c>
      <c r="B55" s="153" t="s">
        <v>5</v>
      </c>
      <c r="C55" s="312" t="s">
        <v>26</v>
      </c>
      <c r="D55" s="18" t="s">
        <v>25</v>
      </c>
      <c r="E55" s="77">
        <v>65</v>
      </c>
      <c r="F55" s="251" t="s">
        <v>4</v>
      </c>
      <c r="G55" s="253" t="s">
        <v>4</v>
      </c>
      <c r="H55" s="253" t="s">
        <v>4</v>
      </c>
      <c r="I55" s="253" t="s">
        <v>4</v>
      </c>
      <c r="J55" s="253" t="s">
        <v>4</v>
      </c>
      <c r="K55" s="257">
        <v>10</v>
      </c>
      <c r="L55" s="215" t="s">
        <v>4</v>
      </c>
      <c r="M55" s="131" t="s">
        <v>4</v>
      </c>
      <c r="N55" s="131" t="s">
        <v>4</v>
      </c>
      <c r="O55" s="131" t="s">
        <v>4</v>
      </c>
      <c r="P55" s="260" t="s">
        <v>4</v>
      </c>
      <c r="Q55" s="173">
        <v>645.84</v>
      </c>
      <c r="R55" s="233">
        <f>SUM(L55:Q56)</f>
        <v>645.84</v>
      </c>
      <c r="S55" s="289"/>
    </row>
    <row r="56" spans="1:19" s="1" customFormat="1" ht="20.100000000000001" customHeight="1" x14ac:dyDescent="0.2">
      <c r="A56" s="250"/>
      <c r="B56" s="155"/>
      <c r="C56" s="314"/>
      <c r="D56" s="41" t="s">
        <v>27</v>
      </c>
      <c r="E56" s="79">
        <v>78</v>
      </c>
      <c r="F56" s="252"/>
      <c r="G56" s="254"/>
      <c r="H56" s="254"/>
      <c r="I56" s="254"/>
      <c r="J56" s="254"/>
      <c r="K56" s="258"/>
      <c r="L56" s="217"/>
      <c r="M56" s="133"/>
      <c r="N56" s="133"/>
      <c r="O56" s="133"/>
      <c r="P56" s="232"/>
      <c r="Q56" s="175"/>
      <c r="R56" s="234"/>
      <c r="S56" s="289"/>
    </row>
    <row r="57" spans="1:19" s="1" customFormat="1" ht="20.100000000000001" customHeight="1" x14ac:dyDescent="0.2">
      <c r="A57" s="145" t="s">
        <v>6</v>
      </c>
      <c r="B57" s="146"/>
      <c r="C57" s="146"/>
      <c r="D57" s="147"/>
      <c r="E57" s="105">
        <f>SUM(E55:E56)</f>
        <v>143</v>
      </c>
      <c r="F57" s="158"/>
      <c r="G57" s="159"/>
      <c r="H57" s="159"/>
      <c r="I57" s="159"/>
      <c r="J57" s="159"/>
      <c r="K57" s="159"/>
      <c r="L57" s="158"/>
      <c r="M57" s="159"/>
      <c r="N57" s="159"/>
      <c r="O57" s="159"/>
      <c r="P57" s="159"/>
      <c r="Q57" s="159"/>
      <c r="R57" s="160"/>
      <c r="S57" s="289"/>
    </row>
    <row r="58" spans="1:19" ht="20.100000000000001" customHeight="1" x14ac:dyDescent="0.2">
      <c r="A58" s="345" t="s">
        <v>84</v>
      </c>
      <c r="B58" s="15" t="s">
        <v>4</v>
      </c>
      <c r="C58" s="16" t="s">
        <v>70</v>
      </c>
      <c r="D58" s="15" t="s">
        <v>69</v>
      </c>
      <c r="E58" s="28">
        <v>488</v>
      </c>
      <c r="F58" s="251" t="s">
        <v>4</v>
      </c>
      <c r="G58" s="139" t="s">
        <v>4</v>
      </c>
      <c r="H58" s="139" t="s">
        <v>4</v>
      </c>
      <c r="I58" s="139" t="s">
        <v>4</v>
      </c>
      <c r="J58" s="139" t="s">
        <v>4</v>
      </c>
      <c r="K58" s="247" t="s">
        <v>4</v>
      </c>
      <c r="L58" s="216" t="s">
        <v>4</v>
      </c>
      <c r="M58" s="132" t="s">
        <v>4</v>
      </c>
      <c r="N58" s="131" t="s">
        <v>4</v>
      </c>
      <c r="O58" s="132" t="s">
        <v>4</v>
      </c>
      <c r="P58" s="132" t="s">
        <v>4</v>
      </c>
      <c r="Q58" s="231" t="s">
        <v>4</v>
      </c>
      <c r="R58" s="233">
        <f>SUM(L58:Q59)</f>
        <v>0</v>
      </c>
      <c r="S58" s="289"/>
    </row>
    <row r="59" spans="1:19" ht="20.100000000000001" customHeight="1" x14ac:dyDescent="0.2">
      <c r="A59" s="346"/>
      <c r="B59" s="22" t="s">
        <v>4</v>
      </c>
      <c r="C59" s="21" t="s">
        <v>49</v>
      </c>
      <c r="D59" s="22" t="s">
        <v>50</v>
      </c>
      <c r="E59" s="17">
        <v>496</v>
      </c>
      <c r="F59" s="252"/>
      <c r="G59" s="208"/>
      <c r="H59" s="208"/>
      <c r="I59" s="208"/>
      <c r="J59" s="208"/>
      <c r="K59" s="248"/>
      <c r="L59" s="217"/>
      <c r="M59" s="133"/>
      <c r="N59" s="133"/>
      <c r="O59" s="133"/>
      <c r="P59" s="133"/>
      <c r="Q59" s="232"/>
      <c r="R59" s="234"/>
      <c r="S59" s="289"/>
    </row>
    <row r="60" spans="1:19" ht="20.100000000000001" customHeight="1" x14ac:dyDescent="0.2">
      <c r="A60" s="145" t="s">
        <v>6</v>
      </c>
      <c r="B60" s="146"/>
      <c r="C60" s="146"/>
      <c r="D60" s="147"/>
      <c r="E60" s="106">
        <f>SUM(E58:E59)</f>
        <v>984</v>
      </c>
      <c r="F60" s="158"/>
      <c r="G60" s="159"/>
      <c r="H60" s="159"/>
      <c r="I60" s="159"/>
      <c r="J60" s="159"/>
      <c r="K60" s="160"/>
      <c r="L60" s="179"/>
      <c r="M60" s="180"/>
      <c r="N60" s="180"/>
      <c r="O60" s="180"/>
      <c r="P60" s="180"/>
      <c r="Q60" s="180"/>
      <c r="R60" s="181"/>
      <c r="S60" s="289"/>
    </row>
    <row r="61" spans="1:19" ht="20.100000000000001" customHeight="1" x14ac:dyDescent="0.2">
      <c r="A61" s="235" t="s">
        <v>71</v>
      </c>
      <c r="B61" s="240" t="s">
        <v>4</v>
      </c>
      <c r="C61" s="19" t="s">
        <v>64</v>
      </c>
      <c r="D61" s="18" t="s">
        <v>65</v>
      </c>
      <c r="E61" s="20">
        <v>213</v>
      </c>
      <c r="F61" s="205">
        <v>101</v>
      </c>
      <c r="G61" s="138">
        <v>10</v>
      </c>
      <c r="H61" s="138">
        <v>10</v>
      </c>
      <c r="I61" s="138">
        <v>24</v>
      </c>
      <c r="J61" s="138">
        <v>80</v>
      </c>
      <c r="K61" s="246">
        <v>20</v>
      </c>
      <c r="L61" s="215">
        <v>5435.82</v>
      </c>
      <c r="M61" s="131">
        <v>538.20000000000005</v>
      </c>
      <c r="N61" s="131">
        <v>538.20000000000005</v>
      </c>
      <c r="O61" s="131">
        <v>1291.68</v>
      </c>
      <c r="P61" s="131">
        <v>4305.6000000000004</v>
      </c>
      <c r="Q61" s="260">
        <v>1076.4000000000001</v>
      </c>
      <c r="R61" s="228">
        <f>SUM(L61:Q72)</f>
        <v>13185.9</v>
      </c>
      <c r="S61" s="289"/>
    </row>
    <row r="62" spans="1:19" ht="20.100000000000001" customHeight="1" x14ac:dyDescent="0.2">
      <c r="A62" s="236"/>
      <c r="B62" s="241"/>
      <c r="C62" s="27" t="s">
        <v>66</v>
      </c>
      <c r="D62" s="41" t="s">
        <v>28</v>
      </c>
      <c r="E62" s="74">
        <v>475</v>
      </c>
      <c r="F62" s="206"/>
      <c r="G62" s="139"/>
      <c r="H62" s="139"/>
      <c r="I62" s="139"/>
      <c r="J62" s="139"/>
      <c r="K62" s="247"/>
      <c r="L62" s="216"/>
      <c r="M62" s="132"/>
      <c r="N62" s="132"/>
      <c r="O62" s="132"/>
      <c r="P62" s="132"/>
      <c r="Q62" s="231"/>
      <c r="R62" s="229"/>
      <c r="S62" s="289"/>
    </row>
    <row r="63" spans="1:19" ht="20.100000000000001" customHeight="1" x14ac:dyDescent="0.2">
      <c r="A63" s="236"/>
      <c r="B63" s="104" t="s">
        <v>5</v>
      </c>
      <c r="C63" s="42" t="s">
        <v>35</v>
      </c>
      <c r="D63" s="41" t="s">
        <v>27</v>
      </c>
      <c r="E63" s="38">
        <v>405</v>
      </c>
      <c r="F63" s="206"/>
      <c r="G63" s="139"/>
      <c r="H63" s="139"/>
      <c r="I63" s="139"/>
      <c r="J63" s="139"/>
      <c r="K63" s="247"/>
      <c r="L63" s="216"/>
      <c r="M63" s="132"/>
      <c r="N63" s="132"/>
      <c r="O63" s="132"/>
      <c r="P63" s="132"/>
      <c r="Q63" s="231"/>
      <c r="R63" s="229"/>
      <c r="S63" s="289"/>
    </row>
    <row r="64" spans="1:19" ht="20.100000000000001" customHeight="1" x14ac:dyDescent="0.2">
      <c r="A64" s="236"/>
      <c r="B64" s="202" t="s">
        <v>2</v>
      </c>
      <c r="C64" s="197" t="s">
        <v>34</v>
      </c>
      <c r="D64" s="18" t="s">
        <v>14</v>
      </c>
      <c r="E64" s="51">
        <v>79</v>
      </c>
      <c r="F64" s="206"/>
      <c r="G64" s="139"/>
      <c r="H64" s="139"/>
      <c r="I64" s="139"/>
      <c r="J64" s="139"/>
      <c r="K64" s="247"/>
      <c r="L64" s="216"/>
      <c r="M64" s="132"/>
      <c r="N64" s="132"/>
      <c r="O64" s="132"/>
      <c r="P64" s="132"/>
      <c r="Q64" s="231"/>
      <c r="R64" s="229"/>
      <c r="S64" s="289"/>
    </row>
    <row r="65" spans="1:19" ht="20.100000000000001" customHeight="1" x14ac:dyDescent="0.2">
      <c r="A65" s="236"/>
      <c r="B65" s="203"/>
      <c r="C65" s="242"/>
      <c r="D65" s="25" t="s">
        <v>16</v>
      </c>
      <c r="E65" s="59">
        <v>25</v>
      </c>
      <c r="F65" s="206"/>
      <c r="G65" s="139"/>
      <c r="H65" s="139"/>
      <c r="I65" s="139"/>
      <c r="J65" s="139"/>
      <c r="K65" s="247"/>
      <c r="L65" s="216"/>
      <c r="M65" s="132"/>
      <c r="N65" s="132"/>
      <c r="O65" s="132"/>
      <c r="P65" s="132"/>
      <c r="Q65" s="231"/>
      <c r="R65" s="229"/>
      <c r="S65" s="289"/>
    </row>
    <row r="66" spans="1:19" ht="20.100000000000001" customHeight="1" x14ac:dyDescent="0.2">
      <c r="A66" s="236"/>
      <c r="B66" s="204"/>
      <c r="C66" s="198"/>
      <c r="D66" s="60" t="s">
        <v>43</v>
      </c>
      <c r="E66" s="52">
        <v>271</v>
      </c>
      <c r="F66" s="206"/>
      <c r="G66" s="139"/>
      <c r="H66" s="139"/>
      <c r="I66" s="139"/>
      <c r="J66" s="139"/>
      <c r="K66" s="247"/>
      <c r="L66" s="216"/>
      <c r="M66" s="132"/>
      <c r="N66" s="132"/>
      <c r="O66" s="132"/>
      <c r="P66" s="132"/>
      <c r="Q66" s="231"/>
      <c r="R66" s="229"/>
      <c r="S66" s="289"/>
    </row>
    <row r="67" spans="1:19" ht="20.100000000000001" customHeight="1" x14ac:dyDescent="0.2">
      <c r="A67" s="236"/>
      <c r="B67" s="109" t="s">
        <v>4</v>
      </c>
      <c r="C67" s="76" t="s">
        <v>49</v>
      </c>
      <c r="D67" s="75" t="s">
        <v>50</v>
      </c>
      <c r="E67" s="55">
        <v>496</v>
      </c>
      <c r="F67" s="206"/>
      <c r="G67" s="139"/>
      <c r="H67" s="139"/>
      <c r="I67" s="139"/>
      <c r="J67" s="139"/>
      <c r="K67" s="247"/>
      <c r="L67" s="216"/>
      <c r="M67" s="132"/>
      <c r="N67" s="132"/>
      <c r="O67" s="132"/>
      <c r="P67" s="132"/>
      <c r="Q67" s="231"/>
      <c r="R67" s="229"/>
      <c r="S67" s="289"/>
    </row>
    <row r="68" spans="1:19" ht="20.100000000000001" customHeight="1" x14ac:dyDescent="0.2">
      <c r="A68" s="236"/>
      <c r="B68" s="264" t="s">
        <v>4</v>
      </c>
      <c r="C68" s="238" t="s">
        <v>45</v>
      </c>
      <c r="D68" s="20" t="s">
        <v>47</v>
      </c>
      <c r="E68" s="51">
        <v>309</v>
      </c>
      <c r="F68" s="206"/>
      <c r="G68" s="139"/>
      <c r="H68" s="139"/>
      <c r="I68" s="139"/>
      <c r="J68" s="139"/>
      <c r="K68" s="247"/>
      <c r="L68" s="216"/>
      <c r="M68" s="132"/>
      <c r="N68" s="132"/>
      <c r="O68" s="132"/>
      <c r="P68" s="132"/>
      <c r="Q68" s="231"/>
      <c r="R68" s="229"/>
      <c r="S68" s="289"/>
    </row>
    <row r="69" spans="1:19" ht="20.100000000000001" customHeight="1" x14ac:dyDescent="0.2">
      <c r="A69" s="236"/>
      <c r="B69" s="265"/>
      <c r="C69" s="239"/>
      <c r="D69" s="24" t="s">
        <v>48</v>
      </c>
      <c r="E69" s="52">
        <v>242</v>
      </c>
      <c r="F69" s="206"/>
      <c r="G69" s="139"/>
      <c r="H69" s="139"/>
      <c r="I69" s="139"/>
      <c r="J69" s="139"/>
      <c r="K69" s="247"/>
      <c r="L69" s="216"/>
      <c r="M69" s="132"/>
      <c r="N69" s="132"/>
      <c r="O69" s="132"/>
      <c r="P69" s="132"/>
      <c r="Q69" s="231"/>
      <c r="R69" s="229"/>
      <c r="S69" s="289"/>
    </row>
    <row r="70" spans="1:19" ht="20.100000000000001" customHeight="1" x14ac:dyDescent="0.2">
      <c r="A70" s="236"/>
      <c r="B70" s="240" t="s">
        <v>4</v>
      </c>
      <c r="C70" s="153" t="s">
        <v>37</v>
      </c>
      <c r="D70" s="20" t="s">
        <v>23</v>
      </c>
      <c r="E70" s="66">
        <v>378</v>
      </c>
      <c r="F70" s="206"/>
      <c r="G70" s="139"/>
      <c r="H70" s="139"/>
      <c r="I70" s="139"/>
      <c r="J70" s="139"/>
      <c r="K70" s="247"/>
      <c r="L70" s="216"/>
      <c r="M70" s="132"/>
      <c r="N70" s="132"/>
      <c r="O70" s="132"/>
      <c r="P70" s="132"/>
      <c r="Q70" s="231"/>
      <c r="R70" s="229"/>
      <c r="S70" s="289"/>
    </row>
    <row r="71" spans="1:19" ht="20.100000000000001" customHeight="1" x14ac:dyDescent="0.2">
      <c r="A71" s="236"/>
      <c r="B71" s="241"/>
      <c r="C71" s="155"/>
      <c r="D71" s="24" t="s">
        <v>24</v>
      </c>
      <c r="E71" s="58">
        <v>164</v>
      </c>
      <c r="F71" s="206"/>
      <c r="G71" s="139"/>
      <c r="H71" s="139"/>
      <c r="I71" s="139"/>
      <c r="J71" s="139"/>
      <c r="K71" s="247"/>
      <c r="L71" s="216"/>
      <c r="M71" s="132"/>
      <c r="N71" s="132"/>
      <c r="O71" s="132"/>
      <c r="P71" s="132"/>
      <c r="Q71" s="231"/>
      <c r="R71" s="229"/>
      <c r="S71" s="289"/>
    </row>
    <row r="72" spans="1:19" ht="20.100000000000001" customHeight="1" x14ac:dyDescent="0.2">
      <c r="A72" s="237"/>
      <c r="B72" s="69" t="s">
        <v>4</v>
      </c>
      <c r="C72" s="16" t="s">
        <v>44</v>
      </c>
      <c r="D72" s="15" t="s">
        <v>46</v>
      </c>
      <c r="E72" s="75">
        <v>213</v>
      </c>
      <c r="F72" s="207"/>
      <c r="G72" s="208"/>
      <c r="H72" s="208"/>
      <c r="I72" s="208"/>
      <c r="J72" s="208"/>
      <c r="K72" s="248"/>
      <c r="L72" s="217"/>
      <c r="M72" s="133"/>
      <c r="N72" s="133"/>
      <c r="O72" s="133"/>
      <c r="P72" s="133"/>
      <c r="Q72" s="232"/>
      <c r="R72" s="230"/>
      <c r="S72" s="289"/>
    </row>
    <row r="73" spans="1:19" ht="20.100000000000001" customHeight="1" x14ac:dyDescent="0.2">
      <c r="A73" s="145" t="s">
        <v>6</v>
      </c>
      <c r="B73" s="146"/>
      <c r="C73" s="146"/>
      <c r="D73" s="147"/>
      <c r="E73" s="106">
        <f>SUM(E61:E72,)</f>
        <v>3270</v>
      </c>
      <c r="F73" s="158"/>
      <c r="G73" s="159"/>
      <c r="H73" s="159"/>
      <c r="I73" s="159"/>
      <c r="J73" s="159"/>
      <c r="K73" s="160"/>
      <c r="L73" s="179"/>
      <c r="M73" s="180"/>
      <c r="N73" s="180"/>
      <c r="O73" s="180"/>
      <c r="P73" s="180"/>
      <c r="Q73" s="180"/>
      <c r="R73" s="181"/>
      <c r="S73" s="289"/>
    </row>
    <row r="74" spans="1:19" ht="20.100000000000001" customHeight="1" x14ac:dyDescent="0.2">
      <c r="A74" s="344" t="s">
        <v>68</v>
      </c>
      <c r="B74" s="156" t="s">
        <v>4</v>
      </c>
      <c r="C74" s="312" t="s">
        <v>37</v>
      </c>
      <c r="D74" s="18" t="s">
        <v>23</v>
      </c>
      <c r="E74" s="20">
        <v>260</v>
      </c>
      <c r="F74" s="205" t="s">
        <v>4</v>
      </c>
      <c r="G74" s="138" t="s">
        <v>4</v>
      </c>
      <c r="H74" s="138" t="s">
        <v>4</v>
      </c>
      <c r="I74" s="138" t="s">
        <v>4</v>
      </c>
      <c r="J74" s="138" t="s">
        <v>4</v>
      </c>
      <c r="K74" s="246" t="s">
        <v>4</v>
      </c>
      <c r="L74" s="215" t="s">
        <v>4</v>
      </c>
      <c r="M74" s="131" t="s">
        <v>4</v>
      </c>
      <c r="N74" s="131" t="s">
        <v>4</v>
      </c>
      <c r="O74" s="131" t="s">
        <v>4</v>
      </c>
      <c r="P74" s="131" t="s">
        <v>4</v>
      </c>
      <c r="Q74" s="260" t="s">
        <v>4</v>
      </c>
      <c r="R74" s="228">
        <f>SUM(L74:Q77)</f>
        <v>0</v>
      </c>
      <c r="S74" s="289"/>
    </row>
    <row r="75" spans="1:19" ht="20.100000000000001" customHeight="1" x14ac:dyDescent="0.2">
      <c r="A75" s="345"/>
      <c r="B75" s="157"/>
      <c r="C75" s="314"/>
      <c r="D75" s="41" t="s">
        <v>24</v>
      </c>
      <c r="E75" s="74">
        <v>140</v>
      </c>
      <c r="F75" s="206"/>
      <c r="G75" s="139"/>
      <c r="H75" s="139"/>
      <c r="I75" s="139"/>
      <c r="J75" s="139"/>
      <c r="K75" s="247"/>
      <c r="L75" s="216"/>
      <c r="M75" s="132"/>
      <c r="N75" s="132"/>
      <c r="O75" s="132"/>
      <c r="P75" s="132"/>
      <c r="Q75" s="231"/>
      <c r="R75" s="229"/>
      <c r="S75" s="289"/>
    </row>
    <row r="76" spans="1:19" ht="20.100000000000001" customHeight="1" x14ac:dyDescent="0.2">
      <c r="A76" s="345"/>
      <c r="B76" s="238" t="s">
        <v>2</v>
      </c>
      <c r="C76" s="140" t="s">
        <v>15</v>
      </c>
      <c r="D76" s="20" t="s">
        <v>14</v>
      </c>
      <c r="E76" s="20">
        <v>452</v>
      </c>
      <c r="F76" s="206"/>
      <c r="G76" s="139"/>
      <c r="H76" s="139"/>
      <c r="I76" s="139"/>
      <c r="J76" s="139"/>
      <c r="K76" s="247"/>
      <c r="L76" s="216"/>
      <c r="M76" s="132"/>
      <c r="N76" s="132"/>
      <c r="O76" s="132"/>
      <c r="P76" s="132"/>
      <c r="Q76" s="231"/>
      <c r="R76" s="229"/>
      <c r="S76" s="289"/>
    </row>
    <row r="77" spans="1:19" ht="20.100000000000001" customHeight="1" x14ac:dyDescent="0.2">
      <c r="A77" s="346"/>
      <c r="B77" s="239"/>
      <c r="C77" s="141"/>
      <c r="D77" s="24" t="s">
        <v>16</v>
      </c>
      <c r="E77" s="24">
        <v>148</v>
      </c>
      <c r="F77" s="207"/>
      <c r="G77" s="208"/>
      <c r="H77" s="208"/>
      <c r="I77" s="208"/>
      <c r="J77" s="208"/>
      <c r="K77" s="248"/>
      <c r="L77" s="217"/>
      <c r="M77" s="133"/>
      <c r="N77" s="133"/>
      <c r="O77" s="133"/>
      <c r="P77" s="133"/>
      <c r="Q77" s="232"/>
      <c r="R77" s="230"/>
      <c r="S77" s="289"/>
    </row>
    <row r="78" spans="1:19" s="1" customFormat="1" ht="20.100000000000001" customHeight="1" x14ac:dyDescent="0.2">
      <c r="A78" s="145" t="s">
        <v>6</v>
      </c>
      <c r="B78" s="146"/>
      <c r="C78" s="146"/>
      <c r="D78" s="147"/>
      <c r="E78" s="106">
        <f>SUM(E74:E77,)</f>
        <v>1000</v>
      </c>
      <c r="F78" s="158"/>
      <c r="G78" s="159"/>
      <c r="H78" s="159"/>
      <c r="I78" s="159"/>
      <c r="J78" s="159"/>
      <c r="K78" s="160"/>
      <c r="L78" s="179"/>
      <c r="M78" s="180"/>
      <c r="N78" s="180"/>
      <c r="O78" s="180"/>
      <c r="P78" s="180"/>
      <c r="Q78" s="180"/>
      <c r="R78" s="181"/>
      <c r="S78" s="289"/>
    </row>
    <row r="79" spans="1:19" s="1" customFormat="1" ht="20.100000000000001" customHeight="1" x14ac:dyDescent="0.2">
      <c r="A79" s="347" t="s">
        <v>67</v>
      </c>
      <c r="B79" s="202" t="s">
        <v>2</v>
      </c>
      <c r="C79" s="238" t="s">
        <v>34</v>
      </c>
      <c r="D79" s="18" t="s">
        <v>14</v>
      </c>
      <c r="E79" s="51">
        <v>80</v>
      </c>
      <c r="F79" s="296" t="s">
        <v>4</v>
      </c>
      <c r="G79" s="261" t="s">
        <v>4</v>
      </c>
      <c r="H79" s="261" t="s">
        <v>4</v>
      </c>
      <c r="I79" s="293" t="s">
        <v>4</v>
      </c>
      <c r="J79" s="261" t="s">
        <v>4</v>
      </c>
      <c r="K79" s="299" t="s">
        <v>4</v>
      </c>
      <c r="L79" s="215" t="s">
        <v>4</v>
      </c>
      <c r="M79" s="131" t="s">
        <v>4</v>
      </c>
      <c r="N79" s="131" t="s">
        <v>4</v>
      </c>
      <c r="O79" s="131" t="s">
        <v>4</v>
      </c>
      <c r="P79" s="131" t="s">
        <v>4</v>
      </c>
      <c r="Q79" s="260" t="s">
        <v>4</v>
      </c>
      <c r="R79" s="228">
        <f>SUM(L79:Q85)</f>
        <v>0</v>
      </c>
      <c r="S79" s="289"/>
    </row>
    <row r="80" spans="1:19" s="1" customFormat="1" ht="20.100000000000001" customHeight="1" x14ac:dyDescent="0.2">
      <c r="A80" s="348"/>
      <c r="B80" s="203"/>
      <c r="C80" s="286"/>
      <c r="D80" s="25" t="s">
        <v>16</v>
      </c>
      <c r="E80" s="59">
        <v>25</v>
      </c>
      <c r="F80" s="297"/>
      <c r="G80" s="262"/>
      <c r="H80" s="262"/>
      <c r="I80" s="294"/>
      <c r="J80" s="262"/>
      <c r="K80" s="300"/>
      <c r="L80" s="216"/>
      <c r="M80" s="132"/>
      <c r="N80" s="132"/>
      <c r="O80" s="132"/>
      <c r="P80" s="132"/>
      <c r="Q80" s="231"/>
      <c r="R80" s="229"/>
      <c r="S80" s="289"/>
    </row>
    <row r="81" spans="1:19" s="1" customFormat="1" ht="20.100000000000001" customHeight="1" x14ac:dyDescent="0.2">
      <c r="A81" s="348"/>
      <c r="B81" s="204"/>
      <c r="C81" s="239"/>
      <c r="D81" s="60" t="s">
        <v>43</v>
      </c>
      <c r="E81" s="52">
        <v>268</v>
      </c>
      <c r="F81" s="297"/>
      <c r="G81" s="262"/>
      <c r="H81" s="262"/>
      <c r="I81" s="294"/>
      <c r="J81" s="262"/>
      <c r="K81" s="300"/>
      <c r="L81" s="216"/>
      <c r="M81" s="132"/>
      <c r="N81" s="132"/>
      <c r="O81" s="132"/>
      <c r="P81" s="132"/>
      <c r="Q81" s="231"/>
      <c r="R81" s="229"/>
      <c r="S81" s="289"/>
    </row>
    <row r="82" spans="1:19" s="1" customFormat="1" ht="20.100000000000001" customHeight="1" x14ac:dyDescent="0.2">
      <c r="A82" s="348"/>
      <c r="B82" s="283" t="s">
        <v>4</v>
      </c>
      <c r="C82" s="153" t="s">
        <v>30</v>
      </c>
      <c r="D82" s="37" t="s">
        <v>29</v>
      </c>
      <c r="E82" s="65">
        <v>629</v>
      </c>
      <c r="F82" s="297"/>
      <c r="G82" s="262"/>
      <c r="H82" s="262"/>
      <c r="I82" s="294"/>
      <c r="J82" s="262"/>
      <c r="K82" s="300"/>
      <c r="L82" s="216"/>
      <c r="M82" s="132"/>
      <c r="N82" s="132"/>
      <c r="O82" s="132"/>
      <c r="P82" s="132"/>
      <c r="Q82" s="231"/>
      <c r="R82" s="229"/>
      <c r="S82" s="289"/>
    </row>
    <row r="83" spans="1:19" s="1" customFormat="1" ht="20.100000000000001" customHeight="1" x14ac:dyDescent="0.2">
      <c r="A83" s="348"/>
      <c r="B83" s="284"/>
      <c r="C83" s="154"/>
      <c r="D83" s="25" t="s">
        <v>33</v>
      </c>
      <c r="E83" s="57">
        <v>398</v>
      </c>
      <c r="F83" s="297"/>
      <c r="G83" s="262"/>
      <c r="H83" s="262"/>
      <c r="I83" s="294"/>
      <c r="J83" s="262"/>
      <c r="K83" s="300"/>
      <c r="L83" s="216"/>
      <c r="M83" s="132"/>
      <c r="N83" s="132"/>
      <c r="O83" s="132"/>
      <c r="P83" s="132"/>
      <c r="Q83" s="231"/>
      <c r="R83" s="229"/>
      <c r="S83" s="289"/>
    </row>
    <row r="84" spans="1:19" ht="20.100000000000001" customHeight="1" x14ac:dyDescent="0.2">
      <c r="A84" s="348"/>
      <c r="B84" s="285"/>
      <c r="C84" s="155"/>
      <c r="D84" s="41" t="s">
        <v>38</v>
      </c>
      <c r="E84" s="58">
        <v>486</v>
      </c>
      <c r="F84" s="297"/>
      <c r="G84" s="262"/>
      <c r="H84" s="262"/>
      <c r="I84" s="294"/>
      <c r="J84" s="262"/>
      <c r="K84" s="300"/>
      <c r="L84" s="216"/>
      <c r="M84" s="132"/>
      <c r="N84" s="132"/>
      <c r="O84" s="132"/>
      <c r="P84" s="132"/>
      <c r="Q84" s="231"/>
      <c r="R84" s="229"/>
      <c r="S84" s="289"/>
    </row>
    <row r="85" spans="1:19" ht="20.100000000000001" customHeight="1" x14ac:dyDescent="0.2">
      <c r="A85" s="349"/>
      <c r="B85" s="39" t="s">
        <v>5</v>
      </c>
      <c r="C85" s="42" t="s">
        <v>35</v>
      </c>
      <c r="D85" s="41" t="s">
        <v>25</v>
      </c>
      <c r="E85" s="38">
        <v>618</v>
      </c>
      <c r="F85" s="298"/>
      <c r="G85" s="263"/>
      <c r="H85" s="263"/>
      <c r="I85" s="295"/>
      <c r="J85" s="263"/>
      <c r="K85" s="301"/>
      <c r="L85" s="217"/>
      <c r="M85" s="133"/>
      <c r="N85" s="133"/>
      <c r="O85" s="133"/>
      <c r="P85" s="133"/>
      <c r="Q85" s="232"/>
      <c r="R85" s="230"/>
      <c r="S85" s="289"/>
    </row>
    <row r="86" spans="1:19" ht="20.100000000000001" customHeight="1" x14ac:dyDescent="0.2">
      <c r="A86" s="145" t="s">
        <v>6</v>
      </c>
      <c r="B86" s="146"/>
      <c r="C86" s="146"/>
      <c r="D86" s="147"/>
      <c r="E86" s="105">
        <f>SUM(E79:E85)</f>
        <v>2504</v>
      </c>
      <c r="F86" s="158"/>
      <c r="G86" s="159"/>
      <c r="H86" s="159"/>
      <c r="I86" s="159"/>
      <c r="J86" s="159"/>
      <c r="K86" s="160"/>
      <c r="L86" s="158"/>
      <c r="M86" s="159"/>
      <c r="N86" s="159"/>
      <c r="O86" s="159"/>
      <c r="P86" s="159"/>
      <c r="Q86" s="159"/>
      <c r="R86" s="160"/>
      <c r="S86" s="289"/>
    </row>
    <row r="87" spans="1:19" s="23" customFormat="1" ht="20.100000000000001" customHeight="1" x14ac:dyDescent="0.2">
      <c r="A87" s="350" t="s">
        <v>73</v>
      </c>
      <c r="B87" s="238" t="s">
        <v>2</v>
      </c>
      <c r="C87" s="140" t="s">
        <v>15</v>
      </c>
      <c r="D87" s="20" t="s">
        <v>14</v>
      </c>
      <c r="E87" s="77">
        <v>461</v>
      </c>
      <c r="F87" s="302" t="s">
        <v>4</v>
      </c>
      <c r="G87" s="134" t="s">
        <v>4</v>
      </c>
      <c r="H87" s="134" t="s">
        <v>4</v>
      </c>
      <c r="I87" s="134" t="s">
        <v>4</v>
      </c>
      <c r="J87" s="134" t="s">
        <v>4</v>
      </c>
      <c r="K87" s="305" t="s">
        <v>4</v>
      </c>
      <c r="L87" s="215" t="s">
        <v>4</v>
      </c>
      <c r="M87" s="131" t="s">
        <v>4</v>
      </c>
      <c r="N87" s="131" t="s">
        <v>4</v>
      </c>
      <c r="O87" s="131" t="s">
        <v>4</v>
      </c>
      <c r="P87" s="131" t="s">
        <v>4</v>
      </c>
      <c r="Q87" s="290" t="s">
        <v>4</v>
      </c>
      <c r="R87" s="228">
        <f>SUM(L87:Q89)</f>
        <v>0</v>
      </c>
      <c r="S87" s="289"/>
    </row>
    <row r="88" spans="1:19" s="23" customFormat="1" ht="20.100000000000001" customHeight="1" x14ac:dyDescent="0.2">
      <c r="A88" s="351"/>
      <c r="B88" s="239"/>
      <c r="C88" s="141"/>
      <c r="D88" s="24" t="s">
        <v>16</v>
      </c>
      <c r="E88" s="78">
        <v>142</v>
      </c>
      <c r="F88" s="303"/>
      <c r="G88" s="135"/>
      <c r="H88" s="135"/>
      <c r="I88" s="135"/>
      <c r="J88" s="135"/>
      <c r="K88" s="306"/>
      <c r="L88" s="216"/>
      <c r="M88" s="132"/>
      <c r="N88" s="132"/>
      <c r="O88" s="132"/>
      <c r="P88" s="132"/>
      <c r="Q88" s="291"/>
      <c r="R88" s="229"/>
      <c r="S88" s="289"/>
    </row>
    <row r="89" spans="1:19" ht="20.100000000000001" customHeight="1" x14ac:dyDescent="0.2">
      <c r="A89" s="352"/>
      <c r="B89" s="75" t="s">
        <v>4</v>
      </c>
      <c r="C89" s="80" t="s">
        <v>32</v>
      </c>
      <c r="D89" s="75" t="s">
        <v>31</v>
      </c>
      <c r="E89" s="79">
        <v>454</v>
      </c>
      <c r="F89" s="304"/>
      <c r="G89" s="136"/>
      <c r="H89" s="136"/>
      <c r="I89" s="136"/>
      <c r="J89" s="136"/>
      <c r="K89" s="307"/>
      <c r="L89" s="217"/>
      <c r="M89" s="133"/>
      <c r="N89" s="133"/>
      <c r="O89" s="133"/>
      <c r="P89" s="133"/>
      <c r="Q89" s="292"/>
      <c r="R89" s="230"/>
      <c r="S89" s="289"/>
    </row>
    <row r="90" spans="1:19" s="23" customFormat="1" ht="20.100000000000001" customHeight="1" x14ac:dyDescent="0.2">
      <c r="A90" s="145" t="s">
        <v>6</v>
      </c>
      <c r="B90" s="146"/>
      <c r="C90" s="146"/>
      <c r="D90" s="147"/>
      <c r="E90" s="107">
        <f>SUM(E87:E89)</f>
        <v>1057</v>
      </c>
      <c r="F90" s="158"/>
      <c r="G90" s="159"/>
      <c r="H90" s="159"/>
      <c r="I90" s="159"/>
      <c r="J90" s="159"/>
      <c r="K90" s="160"/>
      <c r="L90" s="158"/>
      <c r="M90" s="159"/>
      <c r="N90" s="159"/>
      <c r="O90" s="159"/>
      <c r="P90" s="159"/>
      <c r="Q90" s="159"/>
      <c r="R90" s="160"/>
      <c r="S90" s="289"/>
    </row>
    <row r="91" spans="1:19" s="23" customFormat="1" ht="20.100000000000001" customHeight="1" x14ac:dyDescent="0.2">
      <c r="A91" s="341" t="s">
        <v>74</v>
      </c>
      <c r="B91" s="308" t="s">
        <v>2</v>
      </c>
      <c r="C91" s="142" t="s">
        <v>34</v>
      </c>
      <c r="D91" s="100" t="s">
        <v>14</v>
      </c>
      <c r="E91" s="87">
        <v>79</v>
      </c>
      <c r="F91" s="302">
        <v>26</v>
      </c>
      <c r="G91" s="134">
        <v>25</v>
      </c>
      <c r="H91" s="134" t="s">
        <v>4</v>
      </c>
      <c r="I91" s="134">
        <v>20</v>
      </c>
      <c r="J91" s="134" t="s">
        <v>4</v>
      </c>
      <c r="K91" s="305" t="s">
        <v>4</v>
      </c>
      <c r="L91" s="315">
        <v>1399.32</v>
      </c>
      <c r="M91" s="321">
        <v>1345.5</v>
      </c>
      <c r="N91" s="134" t="s">
        <v>4</v>
      </c>
      <c r="O91" s="134">
        <v>1076.4000000000001</v>
      </c>
      <c r="P91" s="134" t="s">
        <v>4</v>
      </c>
      <c r="Q91" s="318" t="s">
        <v>4</v>
      </c>
      <c r="R91" s="228">
        <f>SUM(L91:Q94)</f>
        <v>3821.22</v>
      </c>
      <c r="S91" s="289"/>
    </row>
    <row r="92" spans="1:19" s="23" customFormat="1" ht="20.100000000000001" customHeight="1" x14ac:dyDescent="0.2">
      <c r="A92" s="342"/>
      <c r="B92" s="308"/>
      <c r="C92" s="143"/>
      <c r="D92" s="101" t="s">
        <v>16</v>
      </c>
      <c r="E92" s="98">
        <v>25</v>
      </c>
      <c r="F92" s="303"/>
      <c r="G92" s="135"/>
      <c r="H92" s="135"/>
      <c r="I92" s="135"/>
      <c r="J92" s="135"/>
      <c r="K92" s="306"/>
      <c r="L92" s="316"/>
      <c r="M92" s="322"/>
      <c r="N92" s="135"/>
      <c r="O92" s="135"/>
      <c r="P92" s="135"/>
      <c r="Q92" s="319"/>
      <c r="R92" s="229"/>
      <c r="S92" s="289"/>
    </row>
    <row r="93" spans="1:19" s="23" customFormat="1" ht="20.100000000000001" customHeight="1" x14ac:dyDescent="0.2">
      <c r="A93" s="342"/>
      <c r="B93" s="308"/>
      <c r="C93" s="144"/>
      <c r="D93" s="62" t="s">
        <v>43</v>
      </c>
      <c r="E93" s="96">
        <v>267</v>
      </c>
      <c r="F93" s="303"/>
      <c r="G93" s="135"/>
      <c r="H93" s="135"/>
      <c r="I93" s="135"/>
      <c r="J93" s="135"/>
      <c r="K93" s="306"/>
      <c r="L93" s="316"/>
      <c r="M93" s="322"/>
      <c r="N93" s="135"/>
      <c r="O93" s="135"/>
      <c r="P93" s="135"/>
      <c r="Q93" s="319"/>
      <c r="R93" s="229"/>
      <c r="S93" s="289"/>
    </row>
    <row r="94" spans="1:19" s="1" customFormat="1" ht="20.100000000000001" customHeight="1" x14ac:dyDescent="0.2">
      <c r="A94" s="342"/>
      <c r="B94" s="308"/>
      <c r="C94" s="16" t="s">
        <v>64</v>
      </c>
      <c r="D94" s="69" t="s">
        <v>65</v>
      </c>
      <c r="E94" s="75">
        <v>211</v>
      </c>
      <c r="F94" s="303"/>
      <c r="G94" s="135"/>
      <c r="H94" s="135"/>
      <c r="I94" s="135"/>
      <c r="J94" s="135"/>
      <c r="K94" s="306"/>
      <c r="L94" s="316"/>
      <c r="M94" s="322"/>
      <c r="N94" s="135"/>
      <c r="O94" s="135"/>
      <c r="P94" s="135"/>
      <c r="Q94" s="319"/>
      <c r="R94" s="229"/>
      <c r="S94" s="289"/>
    </row>
    <row r="95" spans="1:19" ht="20.100000000000001" customHeight="1" x14ac:dyDescent="0.2">
      <c r="A95" s="342"/>
      <c r="B95" s="69" t="s">
        <v>4</v>
      </c>
      <c r="C95" s="43" t="s">
        <v>32</v>
      </c>
      <c r="D95" s="69" t="s">
        <v>31</v>
      </c>
      <c r="E95" s="89">
        <v>481</v>
      </c>
      <c r="F95" s="303"/>
      <c r="G95" s="135"/>
      <c r="H95" s="135"/>
      <c r="I95" s="135"/>
      <c r="J95" s="135"/>
      <c r="K95" s="306"/>
      <c r="L95" s="316"/>
      <c r="M95" s="322"/>
      <c r="N95" s="135"/>
      <c r="O95" s="135"/>
      <c r="P95" s="135"/>
      <c r="Q95" s="319"/>
      <c r="R95" s="229"/>
      <c r="S95" s="289"/>
    </row>
    <row r="96" spans="1:19" ht="20.100000000000001" customHeight="1" x14ac:dyDescent="0.2">
      <c r="A96" s="342"/>
      <c r="B96" s="69" t="s">
        <v>4</v>
      </c>
      <c r="C96" s="43" t="s">
        <v>97</v>
      </c>
      <c r="D96" s="73" t="s">
        <v>39</v>
      </c>
      <c r="E96" s="89">
        <v>376</v>
      </c>
      <c r="F96" s="303"/>
      <c r="G96" s="135"/>
      <c r="H96" s="135"/>
      <c r="I96" s="135"/>
      <c r="J96" s="135"/>
      <c r="K96" s="306"/>
      <c r="L96" s="316"/>
      <c r="M96" s="322"/>
      <c r="N96" s="135"/>
      <c r="O96" s="135"/>
      <c r="P96" s="135"/>
      <c r="Q96" s="319"/>
      <c r="R96" s="229"/>
      <c r="S96" s="289"/>
    </row>
    <row r="97" spans="1:19" ht="20.100000000000001" customHeight="1" x14ac:dyDescent="0.2">
      <c r="A97" s="342"/>
      <c r="B97" s="102" t="s">
        <v>4</v>
      </c>
      <c r="C97" s="103" t="s">
        <v>66</v>
      </c>
      <c r="D97" s="15" t="s">
        <v>28</v>
      </c>
      <c r="E97" s="75">
        <v>522</v>
      </c>
      <c r="F97" s="303"/>
      <c r="G97" s="135"/>
      <c r="H97" s="135"/>
      <c r="I97" s="135"/>
      <c r="J97" s="135"/>
      <c r="K97" s="306"/>
      <c r="L97" s="316"/>
      <c r="M97" s="322"/>
      <c r="N97" s="135"/>
      <c r="O97" s="135"/>
      <c r="P97" s="135"/>
      <c r="Q97" s="319"/>
      <c r="R97" s="229"/>
      <c r="S97" s="289"/>
    </row>
    <row r="98" spans="1:19" ht="20.100000000000001" customHeight="1" x14ac:dyDescent="0.2">
      <c r="A98" s="342"/>
      <c r="B98" s="309" t="s">
        <v>4</v>
      </c>
      <c r="C98" s="312" t="s">
        <v>98</v>
      </c>
      <c r="D98" s="37" t="s">
        <v>29</v>
      </c>
      <c r="E98" s="20">
        <v>613</v>
      </c>
      <c r="F98" s="303"/>
      <c r="G98" s="135"/>
      <c r="H98" s="135"/>
      <c r="I98" s="135"/>
      <c r="J98" s="135"/>
      <c r="K98" s="306"/>
      <c r="L98" s="316"/>
      <c r="M98" s="322"/>
      <c r="N98" s="135"/>
      <c r="O98" s="135"/>
      <c r="P98" s="135"/>
      <c r="Q98" s="319"/>
      <c r="R98" s="229"/>
      <c r="S98" s="289"/>
    </row>
    <row r="99" spans="1:19" ht="20.100000000000001" customHeight="1" x14ac:dyDescent="0.2">
      <c r="A99" s="342"/>
      <c r="B99" s="310"/>
      <c r="C99" s="313"/>
      <c r="D99" s="25" t="s">
        <v>33</v>
      </c>
      <c r="E99" s="99">
        <v>398</v>
      </c>
      <c r="F99" s="303"/>
      <c r="G99" s="135"/>
      <c r="H99" s="135"/>
      <c r="I99" s="135"/>
      <c r="J99" s="135"/>
      <c r="K99" s="306"/>
      <c r="L99" s="316"/>
      <c r="M99" s="322"/>
      <c r="N99" s="135"/>
      <c r="O99" s="135"/>
      <c r="P99" s="135"/>
      <c r="Q99" s="319"/>
      <c r="R99" s="229"/>
      <c r="S99" s="289"/>
    </row>
    <row r="100" spans="1:19" ht="20.100000000000001" customHeight="1" x14ac:dyDescent="0.2">
      <c r="A100" s="343"/>
      <c r="B100" s="311"/>
      <c r="C100" s="314"/>
      <c r="D100" s="41" t="s">
        <v>38</v>
      </c>
      <c r="E100" s="24">
        <v>459</v>
      </c>
      <c r="F100" s="304"/>
      <c r="G100" s="136"/>
      <c r="H100" s="136"/>
      <c r="I100" s="136"/>
      <c r="J100" s="136"/>
      <c r="K100" s="307"/>
      <c r="L100" s="317"/>
      <c r="M100" s="323"/>
      <c r="N100" s="136"/>
      <c r="O100" s="136"/>
      <c r="P100" s="136"/>
      <c r="Q100" s="320"/>
      <c r="R100" s="230"/>
      <c r="S100" s="289"/>
    </row>
    <row r="101" spans="1:19" s="23" customFormat="1" ht="20.100000000000001" customHeight="1" x14ac:dyDescent="0.2">
      <c r="A101" s="145" t="s">
        <v>6</v>
      </c>
      <c r="B101" s="146"/>
      <c r="C101" s="146"/>
      <c r="D101" s="147"/>
      <c r="E101" s="107">
        <f>SUM(E91:E100)</f>
        <v>3431</v>
      </c>
      <c r="F101" s="158"/>
      <c r="G101" s="159"/>
      <c r="H101" s="159"/>
      <c r="I101" s="159"/>
      <c r="J101" s="159"/>
      <c r="K101" s="160"/>
      <c r="L101" s="158"/>
      <c r="M101" s="159"/>
      <c r="N101" s="159"/>
      <c r="O101" s="159"/>
      <c r="P101" s="159"/>
      <c r="Q101" s="159"/>
      <c r="R101" s="160"/>
      <c r="S101" s="289"/>
    </row>
    <row r="102" spans="1:19" s="1" customFormat="1" ht="20.100000000000001" customHeight="1" x14ac:dyDescent="0.2">
      <c r="A102" s="148" t="s">
        <v>1</v>
      </c>
      <c r="B102" s="197" t="s">
        <v>2</v>
      </c>
      <c r="C102" s="142" t="s">
        <v>15</v>
      </c>
      <c r="D102" s="20" t="s">
        <v>14</v>
      </c>
      <c r="E102" s="87">
        <v>491</v>
      </c>
      <c r="F102" s="199" t="s">
        <v>4</v>
      </c>
      <c r="G102" s="134" t="s">
        <v>4</v>
      </c>
      <c r="H102" s="134">
        <v>10</v>
      </c>
      <c r="I102" s="134">
        <v>10</v>
      </c>
      <c r="J102" s="134">
        <v>40</v>
      </c>
      <c r="K102" s="182" t="s">
        <v>103</v>
      </c>
      <c r="L102" s="185" t="s">
        <v>4</v>
      </c>
      <c r="M102" s="131" t="s">
        <v>4</v>
      </c>
      <c r="N102" s="131">
        <v>538.20000000000005</v>
      </c>
      <c r="O102" s="131" t="s">
        <v>4</v>
      </c>
      <c r="P102" s="131">
        <v>2152.8000000000002</v>
      </c>
      <c r="Q102" s="173">
        <v>4197.96</v>
      </c>
      <c r="R102" s="228">
        <f>SUM(L102:Q105)</f>
        <v>6888.96</v>
      </c>
      <c r="S102" s="289"/>
    </row>
    <row r="103" spans="1:19" s="1" customFormat="1" ht="20.100000000000001" customHeight="1" x14ac:dyDescent="0.2">
      <c r="A103" s="137"/>
      <c r="B103" s="198"/>
      <c r="C103" s="144"/>
      <c r="D103" s="24" t="s">
        <v>16</v>
      </c>
      <c r="E103" s="96">
        <v>163</v>
      </c>
      <c r="F103" s="200"/>
      <c r="G103" s="135"/>
      <c r="H103" s="135"/>
      <c r="I103" s="135"/>
      <c r="J103" s="135"/>
      <c r="K103" s="183"/>
      <c r="L103" s="186"/>
      <c r="M103" s="132"/>
      <c r="N103" s="132"/>
      <c r="O103" s="132"/>
      <c r="P103" s="132"/>
      <c r="Q103" s="174"/>
      <c r="R103" s="229"/>
      <c r="S103" s="289"/>
    </row>
    <row r="104" spans="1:19" s="1" customFormat="1" ht="20.100000000000001" customHeight="1" x14ac:dyDescent="0.2">
      <c r="A104" s="137"/>
      <c r="B104" s="156" t="s">
        <v>4</v>
      </c>
      <c r="C104" s="142" t="s">
        <v>18</v>
      </c>
      <c r="D104" s="20" t="s">
        <v>17</v>
      </c>
      <c r="E104" s="87">
        <v>446</v>
      </c>
      <c r="F104" s="200"/>
      <c r="G104" s="135"/>
      <c r="H104" s="135"/>
      <c r="I104" s="135"/>
      <c r="J104" s="135"/>
      <c r="K104" s="183"/>
      <c r="L104" s="186"/>
      <c r="M104" s="132"/>
      <c r="N104" s="132"/>
      <c r="O104" s="132"/>
      <c r="P104" s="132"/>
      <c r="Q104" s="174"/>
      <c r="R104" s="229"/>
      <c r="S104" s="289"/>
    </row>
    <row r="105" spans="1:19" s="1" customFormat="1" ht="20.100000000000001" customHeight="1" x14ac:dyDescent="0.2">
      <c r="A105" s="149"/>
      <c r="B105" s="157"/>
      <c r="C105" s="144"/>
      <c r="D105" s="24" t="s">
        <v>19</v>
      </c>
      <c r="E105" s="96">
        <v>762</v>
      </c>
      <c r="F105" s="201"/>
      <c r="G105" s="136"/>
      <c r="H105" s="136"/>
      <c r="I105" s="136"/>
      <c r="J105" s="136"/>
      <c r="K105" s="184"/>
      <c r="L105" s="187"/>
      <c r="M105" s="133"/>
      <c r="N105" s="133"/>
      <c r="O105" s="133"/>
      <c r="P105" s="133"/>
      <c r="Q105" s="175"/>
      <c r="R105" s="229"/>
      <c r="S105" s="289"/>
    </row>
    <row r="106" spans="1:19" s="2" customFormat="1" ht="20.100000000000001" customHeight="1" x14ac:dyDescent="0.2">
      <c r="A106" s="145" t="s">
        <v>6</v>
      </c>
      <c r="B106" s="146"/>
      <c r="C106" s="146"/>
      <c r="D106" s="147"/>
      <c r="E106" s="105">
        <f>SUM(E102:E105)</f>
        <v>1862</v>
      </c>
      <c r="F106" s="158"/>
      <c r="G106" s="159"/>
      <c r="H106" s="159"/>
      <c r="I106" s="159"/>
      <c r="J106" s="159"/>
      <c r="K106" s="160"/>
      <c r="L106" s="179"/>
      <c r="M106" s="180"/>
      <c r="N106" s="180"/>
      <c r="O106" s="180"/>
      <c r="P106" s="180"/>
      <c r="Q106" s="180"/>
      <c r="R106" s="181"/>
      <c r="S106" s="289"/>
    </row>
    <row r="107" spans="1:19" ht="20.100000000000001" customHeight="1" x14ac:dyDescent="0.2">
      <c r="A107" s="328" t="s">
        <v>79</v>
      </c>
      <c r="B107" s="156" t="s">
        <v>4</v>
      </c>
      <c r="C107" s="153" t="s">
        <v>37</v>
      </c>
      <c r="D107" s="20" t="s">
        <v>23</v>
      </c>
      <c r="E107" s="77">
        <v>380</v>
      </c>
      <c r="F107" s="251" t="s">
        <v>4</v>
      </c>
      <c r="G107" s="253" t="s">
        <v>4</v>
      </c>
      <c r="H107" s="253" t="s">
        <v>4</v>
      </c>
      <c r="I107" s="253" t="s">
        <v>4</v>
      </c>
      <c r="J107" s="253" t="s">
        <v>4</v>
      </c>
      <c r="K107" s="271" t="s">
        <v>4</v>
      </c>
      <c r="L107" s="251" t="s">
        <v>4</v>
      </c>
      <c r="M107" s="253" t="s">
        <v>4</v>
      </c>
      <c r="N107" s="253" t="s">
        <v>4</v>
      </c>
      <c r="O107" s="253" t="s">
        <v>4</v>
      </c>
      <c r="P107" s="253" t="s">
        <v>4</v>
      </c>
      <c r="Q107" s="255" t="s">
        <v>4</v>
      </c>
      <c r="R107" s="274">
        <f>SUM(L107:Q110)</f>
        <v>0</v>
      </c>
      <c r="S107" s="289"/>
    </row>
    <row r="108" spans="1:19" ht="20.100000000000001" customHeight="1" x14ac:dyDescent="0.2">
      <c r="A108" s="329"/>
      <c r="B108" s="157"/>
      <c r="C108" s="155"/>
      <c r="D108" s="24" t="s">
        <v>24</v>
      </c>
      <c r="E108" s="79">
        <v>173</v>
      </c>
      <c r="F108" s="277"/>
      <c r="G108" s="270"/>
      <c r="H108" s="270"/>
      <c r="I108" s="270"/>
      <c r="J108" s="270"/>
      <c r="K108" s="272"/>
      <c r="L108" s="277"/>
      <c r="M108" s="270"/>
      <c r="N108" s="270"/>
      <c r="O108" s="270"/>
      <c r="P108" s="270"/>
      <c r="Q108" s="324"/>
      <c r="R108" s="275"/>
      <c r="S108" s="289"/>
    </row>
    <row r="109" spans="1:19" ht="20.100000000000001" customHeight="1" x14ac:dyDescent="0.2">
      <c r="A109" s="329"/>
      <c r="B109" s="156" t="s">
        <v>4</v>
      </c>
      <c r="C109" s="153" t="s">
        <v>35</v>
      </c>
      <c r="D109" s="20" t="s">
        <v>25</v>
      </c>
      <c r="E109" s="77">
        <v>641</v>
      </c>
      <c r="F109" s="277"/>
      <c r="G109" s="270"/>
      <c r="H109" s="270"/>
      <c r="I109" s="270"/>
      <c r="J109" s="270"/>
      <c r="K109" s="272"/>
      <c r="L109" s="277"/>
      <c r="M109" s="270"/>
      <c r="N109" s="270"/>
      <c r="O109" s="270"/>
      <c r="P109" s="270"/>
      <c r="Q109" s="324"/>
      <c r="R109" s="275"/>
      <c r="S109" s="289"/>
    </row>
    <row r="110" spans="1:19" ht="20.100000000000001" customHeight="1" x14ac:dyDescent="0.2">
      <c r="A110" s="330"/>
      <c r="B110" s="157"/>
      <c r="C110" s="155"/>
      <c r="D110" s="24" t="s">
        <v>27</v>
      </c>
      <c r="E110" s="79">
        <v>416</v>
      </c>
      <c r="F110" s="252"/>
      <c r="G110" s="254"/>
      <c r="H110" s="254"/>
      <c r="I110" s="254"/>
      <c r="J110" s="254"/>
      <c r="K110" s="273"/>
      <c r="L110" s="252"/>
      <c r="M110" s="254"/>
      <c r="N110" s="254"/>
      <c r="O110" s="254"/>
      <c r="P110" s="254"/>
      <c r="Q110" s="256"/>
      <c r="R110" s="276"/>
      <c r="S110" s="289"/>
    </row>
    <row r="111" spans="1:19" s="23" customFormat="1" ht="20.100000000000001" customHeight="1" thickBot="1" x14ac:dyDescent="0.25">
      <c r="A111" s="145" t="s">
        <v>6</v>
      </c>
      <c r="B111" s="146"/>
      <c r="C111" s="146"/>
      <c r="D111" s="147"/>
      <c r="E111" s="107">
        <f>SUM(E107:E110)</f>
        <v>1610</v>
      </c>
      <c r="F111" s="158"/>
      <c r="G111" s="159"/>
      <c r="H111" s="159"/>
      <c r="I111" s="159"/>
      <c r="J111" s="159"/>
      <c r="K111" s="160"/>
      <c r="L111" s="158"/>
      <c r="M111" s="159"/>
      <c r="N111" s="159"/>
      <c r="O111" s="159"/>
      <c r="P111" s="159"/>
      <c r="Q111" s="159"/>
      <c r="R111" s="160"/>
      <c r="S111" s="289"/>
    </row>
    <row r="112" spans="1:19" s="23" customFormat="1" ht="50.1" customHeight="1" thickBot="1" x14ac:dyDescent="0.25">
      <c r="A112" s="164" t="s">
        <v>85</v>
      </c>
      <c r="B112" s="165"/>
      <c r="C112" s="165"/>
      <c r="D112" s="165"/>
      <c r="E112" s="166"/>
      <c r="F112" s="266" t="s">
        <v>87</v>
      </c>
      <c r="G112" s="267"/>
      <c r="H112" s="267"/>
      <c r="I112" s="267"/>
      <c r="J112" s="267"/>
      <c r="K112" s="268"/>
      <c r="L112" s="266" t="s">
        <v>104</v>
      </c>
      <c r="M112" s="267"/>
      <c r="N112" s="267"/>
      <c r="O112" s="267"/>
      <c r="P112" s="267"/>
      <c r="Q112" s="268"/>
      <c r="R112" s="269" t="s">
        <v>62</v>
      </c>
      <c r="S112" s="269" t="s">
        <v>60</v>
      </c>
    </row>
    <row r="113" spans="1:33" s="23" customFormat="1" ht="50.1" customHeight="1" thickBot="1" x14ac:dyDescent="0.25">
      <c r="A113" s="47" t="s">
        <v>52</v>
      </c>
      <c r="B113" s="48" t="s">
        <v>40</v>
      </c>
      <c r="C113" s="48" t="s">
        <v>61</v>
      </c>
      <c r="D113" s="48" t="s">
        <v>51</v>
      </c>
      <c r="E113" s="49" t="s">
        <v>13</v>
      </c>
      <c r="F113" s="50" t="s">
        <v>7</v>
      </c>
      <c r="G113" s="44" t="s">
        <v>8</v>
      </c>
      <c r="H113" s="44" t="s">
        <v>9</v>
      </c>
      <c r="I113" s="44" t="s">
        <v>10</v>
      </c>
      <c r="J113" s="44" t="s">
        <v>75</v>
      </c>
      <c r="K113" s="45" t="s">
        <v>11</v>
      </c>
      <c r="L113" s="46" t="s">
        <v>7</v>
      </c>
      <c r="M113" s="44" t="s">
        <v>8</v>
      </c>
      <c r="N113" s="44" t="s">
        <v>9</v>
      </c>
      <c r="O113" s="44" t="s">
        <v>10</v>
      </c>
      <c r="P113" s="44" t="s">
        <v>75</v>
      </c>
      <c r="Q113" s="45" t="s">
        <v>11</v>
      </c>
      <c r="R113" s="171"/>
      <c r="S113" s="171"/>
    </row>
    <row r="114" spans="1:33" ht="20.100000000000001" customHeight="1" x14ac:dyDescent="0.2">
      <c r="A114" s="137" t="s">
        <v>55</v>
      </c>
      <c r="B114" s="194" t="s">
        <v>77</v>
      </c>
      <c r="C114" s="81" t="s">
        <v>56</v>
      </c>
      <c r="D114" s="85" t="s">
        <v>58</v>
      </c>
      <c r="E114" s="86">
        <v>35</v>
      </c>
      <c r="F114" s="337">
        <v>5</v>
      </c>
      <c r="G114" s="338">
        <v>10</v>
      </c>
      <c r="H114" s="138">
        <v>12</v>
      </c>
      <c r="I114" s="138">
        <v>5</v>
      </c>
      <c r="J114" s="138">
        <v>7</v>
      </c>
      <c r="K114" s="333">
        <v>20</v>
      </c>
      <c r="L114" s="131">
        <v>52624</v>
      </c>
      <c r="M114" s="131">
        <v>105248</v>
      </c>
      <c r="N114" s="131">
        <v>125723.52</v>
      </c>
      <c r="O114" s="131">
        <v>52384.800000000003</v>
      </c>
      <c r="P114" s="335">
        <v>73338.720000000001</v>
      </c>
      <c r="Q114" s="173">
        <v>208869.44</v>
      </c>
      <c r="R114" s="278">
        <f>SUM(L114:Q125)</f>
        <v>618188.48</v>
      </c>
      <c r="S114" s="289">
        <f>R114</f>
        <v>618188.48</v>
      </c>
    </row>
    <row r="115" spans="1:33" ht="20.100000000000001" customHeight="1" x14ac:dyDescent="0.2">
      <c r="A115" s="137"/>
      <c r="B115" s="195"/>
      <c r="C115" s="140" t="s">
        <v>21</v>
      </c>
      <c r="D115" s="31" t="s">
        <v>20</v>
      </c>
      <c r="E115" s="51">
        <v>35</v>
      </c>
      <c r="F115" s="337"/>
      <c r="G115" s="339"/>
      <c r="H115" s="139"/>
      <c r="I115" s="139"/>
      <c r="J115" s="139"/>
      <c r="K115" s="334"/>
      <c r="L115" s="132"/>
      <c r="M115" s="132"/>
      <c r="N115" s="132"/>
      <c r="O115" s="132"/>
      <c r="P115" s="336"/>
      <c r="Q115" s="174"/>
      <c r="R115" s="279"/>
      <c r="S115" s="289"/>
    </row>
    <row r="116" spans="1:33" ht="20.100000000000001" customHeight="1" x14ac:dyDescent="0.2">
      <c r="A116" s="137"/>
      <c r="B116" s="195"/>
      <c r="C116" s="141"/>
      <c r="D116" s="32" t="s">
        <v>22</v>
      </c>
      <c r="E116" s="52">
        <v>17</v>
      </c>
      <c r="F116" s="337"/>
      <c r="G116" s="339"/>
      <c r="H116" s="139"/>
      <c r="I116" s="139"/>
      <c r="J116" s="139"/>
      <c r="K116" s="334"/>
      <c r="L116" s="132"/>
      <c r="M116" s="132"/>
      <c r="N116" s="132"/>
      <c r="O116" s="132"/>
      <c r="P116" s="336"/>
      <c r="Q116" s="174"/>
      <c r="R116" s="279"/>
      <c r="S116" s="289"/>
    </row>
    <row r="117" spans="1:33" ht="20.100000000000001" customHeight="1" x14ac:dyDescent="0.2">
      <c r="A117" s="137"/>
      <c r="B117" s="195"/>
      <c r="C117" s="140" t="s">
        <v>57</v>
      </c>
      <c r="D117" s="31" t="s">
        <v>20</v>
      </c>
      <c r="E117" s="51">
        <v>19</v>
      </c>
      <c r="F117" s="337"/>
      <c r="G117" s="339"/>
      <c r="H117" s="139"/>
      <c r="I117" s="139"/>
      <c r="J117" s="139"/>
      <c r="K117" s="334"/>
      <c r="L117" s="132"/>
      <c r="M117" s="132"/>
      <c r="N117" s="132"/>
      <c r="O117" s="132"/>
      <c r="P117" s="336"/>
      <c r="Q117" s="174"/>
      <c r="R117" s="279"/>
      <c r="S117" s="289"/>
    </row>
    <row r="118" spans="1:33" ht="20.100000000000001" customHeight="1" x14ac:dyDescent="0.2">
      <c r="A118" s="137"/>
      <c r="B118" s="196"/>
      <c r="C118" s="141"/>
      <c r="D118" s="32" t="s">
        <v>22</v>
      </c>
      <c r="E118" s="52">
        <v>1</v>
      </c>
      <c r="F118" s="337"/>
      <c r="G118" s="339"/>
      <c r="H118" s="139"/>
      <c r="I118" s="139"/>
      <c r="J118" s="139"/>
      <c r="K118" s="334"/>
      <c r="L118" s="132"/>
      <c r="M118" s="132"/>
      <c r="N118" s="132"/>
      <c r="O118" s="132"/>
      <c r="P118" s="336"/>
      <c r="Q118" s="174"/>
      <c r="R118" s="279"/>
      <c r="S118" s="289"/>
    </row>
    <row r="119" spans="1:33" ht="20.100000000000001" customHeight="1" x14ac:dyDescent="0.2">
      <c r="A119" s="137"/>
      <c r="B119" s="33" t="s">
        <v>4</v>
      </c>
      <c r="C119" s="43" t="s">
        <v>64</v>
      </c>
      <c r="D119" s="34" t="s">
        <v>65</v>
      </c>
      <c r="E119" s="89">
        <v>15</v>
      </c>
      <c r="F119" s="337"/>
      <c r="G119" s="339"/>
      <c r="H119" s="139"/>
      <c r="I119" s="139"/>
      <c r="J119" s="139"/>
      <c r="K119" s="334"/>
      <c r="L119" s="132"/>
      <c r="M119" s="132"/>
      <c r="N119" s="132"/>
      <c r="O119" s="132"/>
      <c r="P119" s="336"/>
      <c r="Q119" s="174"/>
      <c r="R119" s="279"/>
      <c r="S119" s="289"/>
    </row>
    <row r="120" spans="1:33" ht="20.100000000000001" customHeight="1" x14ac:dyDescent="0.2">
      <c r="A120" s="137"/>
      <c r="B120" s="84" t="s">
        <v>2</v>
      </c>
      <c r="C120" s="83" t="s">
        <v>93</v>
      </c>
      <c r="D120" s="34" t="s">
        <v>14</v>
      </c>
      <c r="E120" s="89">
        <v>11</v>
      </c>
      <c r="F120" s="337"/>
      <c r="G120" s="339"/>
      <c r="H120" s="139"/>
      <c r="I120" s="139"/>
      <c r="J120" s="139"/>
      <c r="K120" s="334"/>
      <c r="L120" s="132"/>
      <c r="M120" s="132"/>
      <c r="N120" s="132"/>
      <c r="O120" s="132"/>
      <c r="P120" s="336"/>
      <c r="Q120" s="174"/>
      <c r="R120" s="279"/>
      <c r="S120" s="289"/>
    </row>
    <row r="121" spans="1:33" ht="20.100000000000001" customHeight="1" x14ac:dyDescent="0.2">
      <c r="A121" s="137"/>
      <c r="B121" s="90" t="s">
        <v>4</v>
      </c>
      <c r="C121" s="83" t="s">
        <v>90</v>
      </c>
      <c r="D121" s="34" t="s">
        <v>43</v>
      </c>
      <c r="E121" s="89">
        <v>11</v>
      </c>
      <c r="F121" s="337"/>
      <c r="G121" s="339"/>
      <c r="H121" s="139"/>
      <c r="I121" s="139"/>
      <c r="J121" s="139"/>
      <c r="K121" s="334"/>
      <c r="L121" s="132"/>
      <c r="M121" s="132"/>
      <c r="N121" s="132"/>
      <c r="O121" s="132"/>
      <c r="P121" s="336"/>
      <c r="Q121" s="174"/>
      <c r="R121" s="279"/>
      <c r="S121" s="289"/>
    </row>
    <row r="122" spans="1:33" ht="20.100000000000001" customHeight="1" x14ac:dyDescent="0.2">
      <c r="A122" s="137"/>
      <c r="B122" s="90" t="s">
        <v>4</v>
      </c>
      <c r="C122" s="83" t="s">
        <v>91</v>
      </c>
      <c r="D122" s="34" t="s">
        <v>17</v>
      </c>
      <c r="E122" s="89">
        <v>20</v>
      </c>
      <c r="F122" s="337"/>
      <c r="G122" s="339"/>
      <c r="H122" s="139"/>
      <c r="I122" s="139"/>
      <c r="J122" s="139"/>
      <c r="K122" s="334"/>
      <c r="L122" s="132"/>
      <c r="M122" s="132"/>
      <c r="N122" s="132"/>
      <c r="O122" s="132"/>
      <c r="P122" s="336"/>
      <c r="Q122" s="174"/>
      <c r="R122" s="279"/>
      <c r="S122" s="289"/>
    </row>
    <row r="123" spans="1:33" ht="20.100000000000001" customHeight="1" x14ac:dyDescent="0.2">
      <c r="A123" s="137"/>
      <c r="B123" s="90" t="s">
        <v>4</v>
      </c>
      <c r="C123" s="83" t="s">
        <v>92</v>
      </c>
      <c r="D123" s="34" t="s">
        <v>48</v>
      </c>
      <c r="E123" s="89">
        <v>11</v>
      </c>
      <c r="F123" s="337"/>
      <c r="G123" s="339"/>
      <c r="H123" s="139"/>
      <c r="I123" s="139"/>
      <c r="J123" s="139"/>
      <c r="K123" s="334"/>
      <c r="L123" s="132"/>
      <c r="M123" s="132"/>
      <c r="N123" s="132"/>
      <c r="O123" s="132"/>
      <c r="P123" s="336"/>
      <c r="Q123" s="174"/>
      <c r="R123" s="279"/>
      <c r="S123" s="289"/>
    </row>
    <row r="124" spans="1:33" ht="20.100000000000001" customHeight="1" x14ac:dyDescent="0.2">
      <c r="A124" s="137"/>
      <c r="B124" s="331" t="s">
        <v>4</v>
      </c>
      <c r="C124" s="140" t="s">
        <v>78</v>
      </c>
      <c r="D124" s="31" t="s">
        <v>23</v>
      </c>
      <c r="E124" s="51">
        <v>43</v>
      </c>
      <c r="F124" s="337"/>
      <c r="G124" s="339"/>
      <c r="H124" s="139"/>
      <c r="I124" s="139"/>
      <c r="J124" s="139"/>
      <c r="K124" s="334"/>
      <c r="L124" s="132"/>
      <c r="M124" s="132"/>
      <c r="N124" s="132"/>
      <c r="O124" s="132"/>
      <c r="P124" s="336"/>
      <c r="Q124" s="174"/>
      <c r="R124" s="279"/>
      <c r="S124" s="289"/>
    </row>
    <row r="125" spans="1:33" ht="20.100000000000001" customHeight="1" x14ac:dyDescent="0.2">
      <c r="A125" s="137"/>
      <c r="B125" s="332"/>
      <c r="C125" s="141"/>
      <c r="D125" s="32" t="s">
        <v>24</v>
      </c>
      <c r="E125" s="52">
        <v>1</v>
      </c>
      <c r="F125" s="337"/>
      <c r="G125" s="340"/>
      <c r="H125" s="139"/>
      <c r="I125" s="139"/>
      <c r="J125" s="139"/>
      <c r="K125" s="334"/>
      <c r="L125" s="132"/>
      <c r="M125" s="132"/>
      <c r="N125" s="132"/>
      <c r="O125" s="132"/>
      <c r="P125" s="336"/>
      <c r="Q125" s="175"/>
      <c r="R125" s="279"/>
      <c r="S125" s="289"/>
    </row>
    <row r="126" spans="1:33" ht="20.100000000000001" customHeight="1" thickBot="1" x14ac:dyDescent="0.25">
      <c r="A126" s="280" t="s">
        <v>6</v>
      </c>
      <c r="B126" s="281"/>
      <c r="C126" s="282"/>
      <c r="D126" s="93"/>
      <c r="E126" s="108">
        <f>SUM(E114:E125)</f>
        <v>219</v>
      </c>
      <c r="F126" s="325"/>
      <c r="G126" s="326"/>
      <c r="H126" s="326"/>
      <c r="I126" s="326"/>
      <c r="J126" s="326"/>
      <c r="K126" s="326"/>
      <c r="L126" s="326"/>
      <c r="M126" s="326"/>
      <c r="N126" s="326"/>
      <c r="O126" s="326"/>
      <c r="P126" s="326"/>
      <c r="Q126" s="326"/>
      <c r="R126" s="326"/>
      <c r="S126" s="327"/>
    </row>
    <row r="127" spans="1:33" s="1" customFormat="1" ht="30" customHeight="1" x14ac:dyDescent="0.2">
      <c r="A127" s="287" t="s">
        <v>3</v>
      </c>
      <c r="B127" s="287"/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T127" s="6"/>
      <c r="U127" s="6"/>
      <c r="V127" s="6"/>
      <c r="W127" s="3"/>
      <c r="X127" s="3"/>
      <c r="Y127" s="3"/>
      <c r="Z127" s="3"/>
      <c r="AA127" s="3"/>
      <c r="AB127" s="3"/>
      <c r="AC127" s="3"/>
      <c r="AD127" s="3"/>
      <c r="AE127" s="3"/>
      <c r="AG127" s="7"/>
    </row>
    <row r="128" spans="1:33" s="1" customFormat="1" ht="30" customHeight="1" x14ac:dyDescent="0.2">
      <c r="A128" s="259" t="s">
        <v>96</v>
      </c>
      <c r="B128" s="259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  <c r="P128" s="259"/>
      <c r="Q128" s="259"/>
      <c r="R128" s="259"/>
      <c r="S128" s="8" t="s">
        <v>59</v>
      </c>
      <c r="T128" s="5"/>
      <c r="U128" s="5"/>
      <c r="V128" s="5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30" customHeight="1" x14ac:dyDescent="0.2">
      <c r="A129" s="259" t="s">
        <v>89</v>
      </c>
      <c r="B129" s="259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9" t="s">
        <v>80</v>
      </c>
      <c r="T129" s="5"/>
      <c r="U129" s="5"/>
      <c r="V129" s="5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30" customHeight="1" x14ac:dyDescent="0.2">
      <c r="A130" s="82" t="s">
        <v>108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29" t="s">
        <v>85</v>
      </c>
      <c r="T130" s="5"/>
      <c r="U130" s="5"/>
      <c r="V130" s="5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30" customHeight="1" x14ac:dyDescent="0.2">
      <c r="A131" s="82" t="s">
        <v>107</v>
      </c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29"/>
      <c r="T131" s="5"/>
      <c r="U131" s="5"/>
      <c r="V131" s="5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30" customHeight="1" x14ac:dyDescent="0.2">
      <c r="A132" s="259" t="s">
        <v>95</v>
      </c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</row>
    <row r="133" spans="1:31" ht="30" customHeight="1" x14ac:dyDescent="0.2">
      <c r="A133" s="259" t="s">
        <v>99</v>
      </c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</row>
    <row r="134" spans="1:31" ht="30" customHeight="1" x14ac:dyDescent="0.2">
      <c r="A134" s="259"/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</row>
    <row r="139" spans="1:31" x14ac:dyDescent="0.2">
      <c r="S139" s="35"/>
    </row>
  </sheetData>
  <sheetProtection algorithmName="SHA-512" hashValue="G6oGh5ipkDf1NE/wEZMjOSt+Gr9E8rs/nqDtXR6QvvGCC7reFjLMCdABba26gAA22H3/dCkWNeftIydUuktUzw==" saltValue="6R/uMk6aRq1NVUITbeAsqw==" spinCount="100000" sheet="1" objects="1" scenarios="1" selectLockedCells="1" selectUnlockedCells="1"/>
  <mergeCells count="334">
    <mergeCell ref="A51:D51"/>
    <mergeCell ref="A60:D60"/>
    <mergeCell ref="A73:D73"/>
    <mergeCell ref="A78:D78"/>
    <mergeCell ref="A86:D86"/>
    <mergeCell ref="A90:D90"/>
    <mergeCell ref="A101:D101"/>
    <mergeCell ref="A87:A89"/>
    <mergeCell ref="B87:B88"/>
    <mergeCell ref="C87:C88"/>
    <mergeCell ref="A55:A56"/>
    <mergeCell ref="B55:B56"/>
    <mergeCell ref="C55:C56"/>
    <mergeCell ref="A57:D57"/>
    <mergeCell ref="A54:D54"/>
    <mergeCell ref="A58:A59"/>
    <mergeCell ref="B61:B62"/>
    <mergeCell ref="C76:C77"/>
    <mergeCell ref="B74:B75"/>
    <mergeCell ref="C74:C75"/>
    <mergeCell ref="O79:O85"/>
    <mergeCell ref="L74:L77"/>
    <mergeCell ref="M87:M89"/>
    <mergeCell ref="N87:N89"/>
    <mergeCell ref="P74:P77"/>
    <mergeCell ref="M79:M85"/>
    <mergeCell ref="N79:N85"/>
    <mergeCell ref="A106:D106"/>
    <mergeCell ref="A111:D111"/>
    <mergeCell ref="A91:A100"/>
    <mergeCell ref="F87:F89"/>
    <mergeCell ref="A74:A77"/>
    <mergeCell ref="A79:A85"/>
    <mergeCell ref="K87:K89"/>
    <mergeCell ref="C82:C84"/>
    <mergeCell ref="B76:B77"/>
    <mergeCell ref="C91:C93"/>
    <mergeCell ref="L79:L85"/>
    <mergeCell ref="G102:G105"/>
    <mergeCell ref="H102:H105"/>
    <mergeCell ref="I102:I105"/>
    <mergeCell ref="L78:R78"/>
    <mergeCell ref="J74:J77"/>
    <mergeCell ref="M102:M105"/>
    <mergeCell ref="S114:S125"/>
    <mergeCell ref="F126:S126"/>
    <mergeCell ref="B104:B105"/>
    <mergeCell ref="C104:C105"/>
    <mergeCell ref="C102:C103"/>
    <mergeCell ref="A102:A105"/>
    <mergeCell ref="B102:B103"/>
    <mergeCell ref="B109:B110"/>
    <mergeCell ref="C109:C110"/>
    <mergeCell ref="A107:A110"/>
    <mergeCell ref="F106:K106"/>
    <mergeCell ref="L106:R106"/>
    <mergeCell ref="F102:F105"/>
    <mergeCell ref="C117:C118"/>
    <mergeCell ref="B124:B125"/>
    <mergeCell ref="C124:C125"/>
    <mergeCell ref="K114:K125"/>
    <mergeCell ref="N114:N125"/>
    <mergeCell ref="P114:P125"/>
    <mergeCell ref="M114:M125"/>
    <mergeCell ref="F114:F125"/>
    <mergeCell ref="G114:G125"/>
    <mergeCell ref="J102:J105"/>
    <mergeCell ref="L102:L105"/>
    <mergeCell ref="S112:S113"/>
    <mergeCell ref="F90:K90"/>
    <mergeCell ref="F91:F100"/>
    <mergeCell ref="G91:G100"/>
    <mergeCell ref="H91:H100"/>
    <mergeCell ref="I91:I100"/>
    <mergeCell ref="J91:J100"/>
    <mergeCell ref="K91:K100"/>
    <mergeCell ref="B91:B94"/>
    <mergeCell ref="B98:B100"/>
    <mergeCell ref="C98:C100"/>
    <mergeCell ref="K102:K105"/>
    <mergeCell ref="L91:L100"/>
    <mergeCell ref="Q91:Q100"/>
    <mergeCell ref="M91:M100"/>
    <mergeCell ref="N91:N100"/>
    <mergeCell ref="O91:O100"/>
    <mergeCell ref="P91:P100"/>
    <mergeCell ref="R91:R100"/>
    <mergeCell ref="P107:P110"/>
    <mergeCell ref="Q107:Q110"/>
    <mergeCell ref="L101:R101"/>
    <mergeCell ref="L111:R111"/>
    <mergeCell ref="F111:K111"/>
    <mergeCell ref="J79:J85"/>
    <mergeCell ref="K74:K77"/>
    <mergeCell ref="I79:I85"/>
    <mergeCell ref="H74:H77"/>
    <mergeCell ref="I74:I77"/>
    <mergeCell ref="F74:F77"/>
    <mergeCell ref="H79:H85"/>
    <mergeCell ref="F61:F72"/>
    <mergeCell ref="F79:F85"/>
    <mergeCell ref="K79:K85"/>
    <mergeCell ref="C79:C81"/>
    <mergeCell ref="A128:R128"/>
    <mergeCell ref="A127:R127"/>
    <mergeCell ref="L114:L125"/>
    <mergeCell ref="Q24:Q26"/>
    <mergeCell ref="F107:F110"/>
    <mergeCell ref="S4:S111"/>
    <mergeCell ref="N102:N105"/>
    <mergeCell ref="O102:O105"/>
    <mergeCell ref="P102:P105"/>
    <mergeCell ref="Q102:Q105"/>
    <mergeCell ref="R102:R105"/>
    <mergeCell ref="Q74:Q77"/>
    <mergeCell ref="R74:R77"/>
    <mergeCell ref="M74:M77"/>
    <mergeCell ref="R79:R85"/>
    <mergeCell ref="R87:R89"/>
    <mergeCell ref="L86:R86"/>
    <mergeCell ref="Q79:Q85"/>
    <mergeCell ref="Q87:Q89"/>
    <mergeCell ref="P79:P85"/>
    <mergeCell ref="P87:P89"/>
    <mergeCell ref="F86:K86"/>
    <mergeCell ref="H58:H59"/>
    <mergeCell ref="B68:B69"/>
    <mergeCell ref="A134:R134"/>
    <mergeCell ref="A133:R133"/>
    <mergeCell ref="A112:E112"/>
    <mergeCell ref="F112:K112"/>
    <mergeCell ref="L112:Q112"/>
    <mergeCell ref="R112:R113"/>
    <mergeCell ref="C107:C108"/>
    <mergeCell ref="G107:G110"/>
    <mergeCell ref="H107:H110"/>
    <mergeCell ref="I107:I110"/>
    <mergeCell ref="J107:J110"/>
    <mergeCell ref="K107:K110"/>
    <mergeCell ref="R107:R110"/>
    <mergeCell ref="L107:L110"/>
    <mergeCell ref="M107:M110"/>
    <mergeCell ref="N107:N110"/>
    <mergeCell ref="O107:O110"/>
    <mergeCell ref="A132:R132"/>
    <mergeCell ref="Q114:Q125"/>
    <mergeCell ref="R114:R125"/>
    <mergeCell ref="A126:C126"/>
    <mergeCell ref="B82:B84"/>
    <mergeCell ref="B79:B81"/>
    <mergeCell ref="A129:R129"/>
    <mergeCell ref="B114:B118"/>
    <mergeCell ref="C115:C116"/>
    <mergeCell ref="N74:N77"/>
    <mergeCell ref="O74:O77"/>
    <mergeCell ref="L58:L59"/>
    <mergeCell ref="M58:M59"/>
    <mergeCell ref="N58:N59"/>
    <mergeCell ref="Q52:Q53"/>
    <mergeCell ref="R52:R53"/>
    <mergeCell ref="F54:K54"/>
    <mergeCell ref="L54:R54"/>
    <mergeCell ref="N55:N56"/>
    <mergeCell ref="O55:O56"/>
    <mergeCell ref="P55:P56"/>
    <mergeCell ref="L57:R57"/>
    <mergeCell ref="F58:F59"/>
    <mergeCell ref="G58:G59"/>
    <mergeCell ref="F52:F53"/>
    <mergeCell ref="O58:O59"/>
    <mergeCell ref="Q61:Q72"/>
    <mergeCell ref="L73:R73"/>
    <mergeCell ref="R58:R59"/>
    <mergeCell ref="G79:G85"/>
    <mergeCell ref="J55:J56"/>
    <mergeCell ref="K55:K56"/>
    <mergeCell ref="L52:L53"/>
    <mergeCell ref="F24:F26"/>
    <mergeCell ref="G24:G26"/>
    <mergeCell ref="H24:H26"/>
    <mergeCell ref="I24:I26"/>
    <mergeCell ref="J24:J26"/>
    <mergeCell ref="F78:K78"/>
    <mergeCell ref="L55:L56"/>
    <mergeCell ref="G52:G53"/>
    <mergeCell ref="H52:H53"/>
    <mergeCell ref="I52:I53"/>
    <mergeCell ref="J52:J53"/>
    <mergeCell ref="G74:G77"/>
    <mergeCell ref="I58:I59"/>
    <mergeCell ref="G61:G72"/>
    <mergeCell ref="H61:H72"/>
    <mergeCell ref="I61:I72"/>
    <mergeCell ref="J61:J72"/>
    <mergeCell ref="K61:K72"/>
    <mergeCell ref="A61:A72"/>
    <mergeCell ref="B64:B66"/>
    <mergeCell ref="C68:C69"/>
    <mergeCell ref="B70:B71"/>
    <mergeCell ref="C70:C71"/>
    <mergeCell ref="C64:C66"/>
    <mergeCell ref="F73:K73"/>
    <mergeCell ref="K24:K26"/>
    <mergeCell ref="F60:K60"/>
    <mergeCell ref="J28:J50"/>
    <mergeCell ref="F27:K27"/>
    <mergeCell ref="K28:K50"/>
    <mergeCell ref="F51:K51"/>
    <mergeCell ref="A52:A53"/>
    <mergeCell ref="B52:B53"/>
    <mergeCell ref="F57:K57"/>
    <mergeCell ref="F55:F56"/>
    <mergeCell ref="G55:G56"/>
    <mergeCell ref="H55:H56"/>
    <mergeCell ref="I55:I56"/>
    <mergeCell ref="J58:J59"/>
    <mergeCell ref="K58:K59"/>
    <mergeCell ref="K52:K53"/>
    <mergeCell ref="C52:C53"/>
    <mergeCell ref="Q55:Q56"/>
    <mergeCell ref="L51:R51"/>
    <mergeCell ref="L61:L72"/>
    <mergeCell ref="M61:M72"/>
    <mergeCell ref="N61:N72"/>
    <mergeCell ref="O61:O72"/>
    <mergeCell ref="P61:P72"/>
    <mergeCell ref="R61:R72"/>
    <mergeCell ref="Q58:Q59"/>
    <mergeCell ref="P58:P59"/>
    <mergeCell ref="L60:R60"/>
    <mergeCell ref="R55:R56"/>
    <mergeCell ref="P52:P53"/>
    <mergeCell ref="M55:M56"/>
    <mergeCell ref="M52:M53"/>
    <mergeCell ref="N52:N53"/>
    <mergeCell ref="O52:O53"/>
    <mergeCell ref="F9:F22"/>
    <mergeCell ref="G9:G22"/>
    <mergeCell ref="N9:N22"/>
    <mergeCell ref="O9:O22"/>
    <mergeCell ref="P9:P22"/>
    <mergeCell ref="I9:I22"/>
    <mergeCell ref="H9:H22"/>
    <mergeCell ref="O28:O50"/>
    <mergeCell ref="P28:P50"/>
    <mergeCell ref="N28:N50"/>
    <mergeCell ref="M24:M26"/>
    <mergeCell ref="N24:N26"/>
    <mergeCell ref="O24:O26"/>
    <mergeCell ref="R24:R26"/>
    <mergeCell ref="P24:P26"/>
    <mergeCell ref="Q9:Q22"/>
    <mergeCell ref="R9:R22"/>
    <mergeCell ref="M9:M22"/>
    <mergeCell ref="L9:L22"/>
    <mergeCell ref="L27:R27"/>
    <mergeCell ref="B28:B32"/>
    <mergeCell ref="C28:C30"/>
    <mergeCell ref="F28:F50"/>
    <mergeCell ref="G28:G50"/>
    <mergeCell ref="H28:H50"/>
    <mergeCell ref="B35:B36"/>
    <mergeCell ref="C31:C32"/>
    <mergeCell ref="C33:C34"/>
    <mergeCell ref="Q28:Q50"/>
    <mergeCell ref="R28:R50"/>
    <mergeCell ref="L28:L50"/>
    <mergeCell ref="M28:M50"/>
    <mergeCell ref="C40:C42"/>
    <mergeCell ref="C46:C47"/>
    <mergeCell ref="I28:I50"/>
    <mergeCell ref="A27:D27"/>
    <mergeCell ref="A28:A50"/>
    <mergeCell ref="C35:C36"/>
    <mergeCell ref="C38:C39"/>
    <mergeCell ref="F8:K8"/>
    <mergeCell ref="L8:R8"/>
    <mergeCell ref="I4:I7"/>
    <mergeCell ref="J4:J7"/>
    <mergeCell ref="K4:K7"/>
    <mergeCell ref="L24:L26"/>
    <mergeCell ref="A9:A20"/>
    <mergeCell ref="J9:J22"/>
    <mergeCell ref="K9:K22"/>
    <mergeCell ref="B9:B13"/>
    <mergeCell ref="L4:L7"/>
    <mergeCell ref="M4:M7"/>
    <mergeCell ref="N4:N7"/>
    <mergeCell ref="A4:A7"/>
    <mergeCell ref="B4:B5"/>
    <mergeCell ref="C4:C5"/>
    <mergeCell ref="F4:F7"/>
    <mergeCell ref="G4:G7"/>
    <mergeCell ref="H4:H7"/>
    <mergeCell ref="C6:C7"/>
    <mergeCell ref="A8:D8"/>
    <mergeCell ref="F23:R23"/>
    <mergeCell ref="B15:B17"/>
    <mergeCell ref="B19:B20"/>
    <mergeCell ref="A1:S1"/>
    <mergeCell ref="A2:E2"/>
    <mergeCell ref="F2:K2"/>
    <mergeCell ref="L2:Q2"/>
    <mergeCell ref="R2:R3"/>
    <mergeCell ref="S2:S3"/>
    <mergeCell ref="O4:O7"/>
    <mergeCell ref="P4:P7"/>
    <mergeCell ref="Q4:Q7"/>
    <mergeCell ref="R4:R7"/>
    <mergeCell ref="B6:B7"/>
    <mergeCell ref="C10:C11"/>
    <mergeCell ref="C12:C13"/>
    <mergeCell ref="C15:C17"/>
    <mergeCell ref="C19:C20"/>
    <mergeCell ref="C21:C22"/>
    <mergeCell ref="A23:D23"/>
    <mergeCell ref="A24:A26"/>
    <mergeCell ref="B24:B26"/>
    <mergeCell ref="C24:C26"/>
    <mergeCell ref="B21:B22"/>
    <mergeCell ref="O87:O89"/>
    <mergeCell ref="G87:G89"/>
    <mergeCell ref="H87:H89"/>
    <mergeCell ref="I87:I89"/>
    <mergeCell ref="J87:J89"/>
    <mergeCell ref="A114:A125"/>
    <mergeCell ref="H114:H125"/>
    <mergeCell ref="I114:I125"/>
    <mergeCell ref="J114:J125"/>
    <mergeCell ref="O114:O125"/>
    <mergeCell ref="B107:B108"/>
    <mergeCell ref="F101:K101"/>
    <mergeCell ref="L90:R90"/>
    <mergeCell ref="L87:L89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E142"/>
  <sheetViews>
    <sheetView showGridLines="0" tabSelected="1" view="pageBreakPreview" zoomScale="55" zoomScaleNormal="70" zoomScaleSheetLayoutView="55" workbookViewId="0">
      <selection activeCell="A135" sqref="A135:P135"/>
    </sheetView>
  </sheetViews>
  <sheetFormatPr defaultRowHeight="14.25" x14ac:dyDescent="0.2"/>
  <cols>
    <col min="1" max="1" width="32.7109375" style="4" customWidth="1"/>
    <col min="2" max="2" width="35.7109375" style="4" customWidth="1"/>
    <col min="3" max="4" width="24.7109375" style="4" customWidth="1"/>
    <col min="5" max="15" width="25.7109375" style="4" customWidth="1"/>
    <col min="16" max="17" width="29.7109375" style="4" customWidth="1"/>
    <col min="18" max="16384" width="9.140625" style="4"/>
  </cols>
  <sheetData>
    <row r="1" spans="1:17" s="1" customFormat="1" ht="50.1" customHeight="1" thickBot="1" x14ac:dyDescent="0.25">
      <c r="A1" s="161" t="s">
        <v>100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3"/>
    </row>
    <row r="2" spans="1:17" s="1" customFormat="1" ht="50.1" customHeight="1" thickBot="1" x14ac:dyDescent="0.25">
      <c r="A2" s="164" t="s">
        <v>86</v>
      </c>
      <c r="B2" s="165"/>
      <c r="C2" s="165"/>
      <c r="D2" s="165"/>
      <c r="E2" s="166"/>
      <c r="F2" s="266" t="s">
        <v>0</v>
      </c>
      <c r="G2" s="267"/>
      <c r="H2" s="267"/>
      <c r="I2" s="267"/>
      <c r="J2" s="268"/>
      <c r="K2" s="267" t="s">
        <v>104</v>
      </c>
      <c r="L2" s="267"/>
      <c r="M2" s="267"/>
      <c r="N2" s="267"/>
      <c r="O2" s="268"/>
      <c r="P2" s="170" t="s">
        <v>62</v>
      </c>
      <c r="Q2" s="172" t="s">
        <v>60</v>
      </c>
    </row>
    <row r="3" spans="1:17" s="1" customFormat="1" ht="50.1" customHeight="1" thickBot="1" x14ac:dyDescent="0.25">
      <c r="A3" s="10" t="s">
        <v>52</v>
      </c>
      <c r="B3" s="11" t="s">
        <v>40</v>
      </c>
      <c r="C3" s="11" t="s">
        <v>61</v>
      </c>
      <c r="D3" s="11" t="s">
        <v>51</v>
      </c>
      <c r="E3" s="111" t="s">
        <v>13</v>
      </c>
      <c r="F3" s="119" t="s">
        <v>81</v>
      </c>
      <c r="G3" s="48" t="s">
        <v>101</v>
      </c>
      <c r="H3" s="48" t="s">
        <v>82</v>
      </c>
      <c r="I3" s="48" t="s">
        <v>105</v>
      </c>
      <c r="J3" s="49" t="s">
        <v>83</v>
      </c>
      <c r="K3" s="118" t="s">
        <v>81</v>
      </c>
      <c r="L3" s="44" t="s">
        <v>101</v>
      </c>
      <c r="M3" s="44" t="s">
        <v>82</v>
      </c>
      <c r="N3" s="48" t="s">
        <v>105</v>
      </c>
      <c r="O3" s="45" t="s">
        <v>83</v>
      </c>
      <c r="P3" s="171"/>
      <c r="Q3" s="172"/>
    </row>
    <row r="4" spans="1:17" s="1" customFormat="1" ht="20.100000000000001" customHeight="1" x14ac:dyDescent="0.2">
      <c r="A4" s="148" t="s">
        <v>1</v>
      </c>
      <c r="B4" s="197" t="s">
        <v>2</v>
      </c>
      <c r="C4" s="142" t="s">
        <v>15</v>
      </c>
      <c r="D4" s="20" t="s">
        <v>14</v>
      </c>
      <c r="E4" s="114">
        <v>491</v>
      </c>
      <c r="F4" s="199">
        <v>10</v>
      </c>
      <c r="G4" s="134">
        <v>10</v>
      </c>
      <c r="H4" s="134" t="s">
        <v>4</v>
      </c>
      <c r="I4" s="134"/>
      <c r="J4" s="182"/>
      <c r="K4" s="353">
        <v>538.20000000000005</v>
      </c>
      <c r="L4" s="131">
        <v>538.20000000000005</v>
      </c>
      <c r="M4" s="131" t="s">
        <v>4</v>
      </c>
      <c r="N4" s="131"/>
      <c r="O4" s="173"/>
      <c r="P4" s="176">
        <f>SUM(K4:O7)</f>
        <v>1076.4000000000001</v>
      </c>
      <c r="Q4" s="288">
        <f>SUM(P4,P9,P24,P28,P52,P55,P58,P71,P76,P84,P88,P105,P110)</f>
        <v>109631.34</v>
      </c>
    </row>
    <row r="5" spans="1:17" s="1" customFormat="1" ht="20.100000000000001" customHeight="1" x14ac:dyDescent="0.2">
      <c r="A5" s="137"/>
      <c r="B5" s="198"/>
      <c r="C5" s="144"/>
      <c r="D5" s="24" t="s">
        <v>16</v>
      </c>
      <c r="E5" s="115">
        <v>163</v>
      </c>
      <c r="F5" s="200"/>
      <c r="G5" s="135"/>
      <c r="H5" s="135"/>
      <c r="I5" s="135"/>
      <c r="J5" s="183"/>
      <c r="K5" s="354"/>
      <c r="L5" s="132"/>
      <c r="M5" s="132"/>
      <c r="N5" s="132"/>
      <c r="O5" s="174"/>
      <c r="P5" s="177"/>
      <c r="Q5" s="289"/>
    </row>
    <row r="6" spans="1:17" s="1" customFormat="1" ht="20.100000000000001" customHeight="1" x14ac:dyDescent="0.2">
      <c r="A6" s="137"/>
      <c r="B6" s="156" t="s">
        <v>4</v>
      </c>
      <c r="C6" s="142" t="s">
        <v>18</v>
      </c>
      <c r="D6" s="20" t="s">
        <v>17</v>
      </c>
      <c r="E6" s="114">
        <v>446</v>
      </c>
      <c r="F6" s="200"/>
      <c r="G6" s="135"/>
      <c r="H6" s="135"/>
      <c r="I6" s="135"/>
      <c r="J6" s="183"/>
      <c r="K6" s="354"/>
      <c r="L6" s="132"/>
      <c r="M6" s="132"/>
      <c r="N6" s="132"/>
      <c r="O6" s="174"/>
      <c r="P6" s="177"/>
      <c r="Q6" s="289"/>
    </row>
    <row r="7" spans="1:17" s="1" customFormat="1" ht="20.100000000000001" customHeight="1" x14ac:dyDescent="0.2">
      <c r="A7" s="149"/>
      <c r="B7" s="157"/>
      <c r="C7" s="144"/>
      <c r="D7" s="24" t="s">
        <v>19</v>
      </c>
      <c r="E7" s="115">
        <v>762</v>
      </c>
      <c r="F7" s="200"/>
      <c r="G7" s="135"/>
      <c r="H7" s="135"/>
      <c r="I7" s="135"/>
      <c r="J7" s="183"/>
      <c r="K7" s="355"/>
      <c r="L7" s="133"/>
      <c r="M7" s="133"/>
      <c r="N7" s="133"/>
      <c r="O7" s="175"/>
      <c r="P7" s="178"/>
      <c r="Q7" s="289"/>
    </row>
    <row r="8" spans="1:17" s="2" customFormat="1" ht="20.100000000000001" customHeight="1" x14ac:dyDescent="0.2">
      <c r="A8" s="145" t="s">
        <v>6</v>
      </c>
      <c r="B8" s="146"/>
      <c r="C8" s="146"/>
      <c r="D8" s="147"/>
      <c r="E8" s="112">
        <f>SUM(E4:E7)</f>
        <v>1862</v>
      </c>
      <c r="F8" s="158"/>
      <c r="G8" s="159"/>
      <c r="H8" s="159"/>
      <c r="I8" s="159"/>
      <c r="J8" s="160"/>
      <c r="K8" s="159"/>
      <c r="L8" s="159"/>
      <c r="M8" s="159"/>
      <c r="N8" s="159"/>
      <c r="O8" s="159"/>
      <c r="P8" s="160"/>
      <c r="Q8" s="289"/>
    </row>
    <row r="9" spans="1:17" ht="20.100000000000001" customHeight="1" x14ac:dyDescent="0.2">
      <c r="A9" s="137" t="s">
        <v>76</v>
      </c>
      <c r="B9" s="194" t="s">
        <v>77</v>
      </c>
      <c r="C9" s="97" t="s">
        <v>56</v>
      </c>
      <c r="D9" s="30" t="s">
        <v>58</v>
      </c>
      <c r="E9" s="113">
        <v>237</v>
      </c>
      <c r="F9" s="225">
        <v>238</v>
      </c>
      <c r="G9" s="188">
        <v>293</v>
      </c>
      <c r="H9" s="188">
        <v>394</v>
      </c>
      <c r="I9" s="188"/>
      <c r="J9" s="246"/>
      <c r="K9" s="353">
        <v>12809.16</v>
      </c>
      <c r="L9" s="131">
        <v>15769.26</v>
      </c>
      <c r="M9" s="131">
        <v>21205.08</v>
      </c>
      <c r="N9" s="131"/>
      <c r="O9" s="173"/>
      <c r="P9" s="222">
        <f>SUM(K9:O20)</f>
        <v>49783.5</v>
      </c>
      <c r="Q9" s="289"/>
    </row>
    <row r="10" spans="1:17" ht="20.100000000000001" customHeight="1" x14ac:dyDescent="0.2">
      <c r="A10" s="137"/>
      <c r="B10" s="195"/>
      <c r="C10" s="140" t="s">
        <v>21</v>
      </c>
      <c r="D10" s="31" t="s">
        <v>20</v>
      </c>
      <c r="E10" s="114">
        <v>213</v>
      </c>
      <c r="F10" s="226"/>
      <c r="G10" s="189"/>
      <c r="H10" s="189"/>
      <c r="I10" s="189"/>
      <c r="J10" s="247"/>
      <c r="K10" s="354"/>
      <c r="L10" s="132"/>
      <c r="M10" s="132"/>
      <c r="N10" s="132"/>
      <c r="O10" s="174"/>
      <c r="P10" s="223"/>
      <c r="Q10" s="289"/>
    </row>
    <row r="11" spans="1:17" ht="20.100000000000001" customHeight="1" x14ac:dyDescent="0.2">
      <c r="A11" s="137"/>
      <c r="B11" s="195"/>
      <c r="C11" s="141"/>
      <c r="D11" s="32" t="s">
        <v>22</v>
      </c>
      <c r="E11" s="115">
        <v>109</v>
      </c>
      <c r="F11" s="226"/>
      <c r="G11" s="189"/>
      <c r="H11" s="189"/>
      <c r="I11" s="189"/>
      <c r="J11" s="247"/>
      <c r="K11" s="354"/>
      <c r="L11" s="132"/>
      <c r="M11" s="132"/>
      <c r="N11" s="132"/>
      <c r="O11" s="174"/>
      <c r="P11" s="223"/>
      <c r="Q11" s="289"/>
    </row>
    <row r="12" spans="1:17" ht="20.100000000000001" customHeight="1" x14ac:dyDescent="0.2">
      <c r="A12" s="137"/>
      <c r="B12" s="195"/>
      <c r="C12" s="140" t="s">
        <v>57</v>
      </c>
      <c r="D12" s="31" t="s">
        <v>20</v>
      </c>
      <c r="E12" s="114">
        <v>314</v>
      </c>
      <c r="F12" s="226"/>
      <c r="G12" s="189"/>
      <c r="H12" s="189"/>
      <c r="I12" s="189"/>
      <c r="J12" s="247"/>
      <c r="K12" s="354"/>
      <c r="L12" s="132"/>
      <c r="M12" s="132"/>
      <c r="N12" s="132"/>
      <c r="O12" s="174"/>
      <c r="P12" s="223"/>
      <c r="Q12" s="289"/>
    </row>
    <row r="13" spans="1:17" ht="20.100000000000001" customHeight="1" x14ac:dyDescent="0.2">
      <c r="A13" s="137"/>
      <c r="B13" s="196"/>
      <c r="C13" s="141"/>
      <c r="D13" s="32" t="s">
        <v>22</v>
      </c>
      <c r="E13" s="115">
        <v>146</v>
      </c>
      <c r="F13" s="226"/>
      <c r="G13" s="189"/>
      <c r="H13" s="189"/>
      <c r="I13" s="189"/>
      <c r="J13" s="247"/>
      <c r="K13" s="354"/>
      <c r="L13" s="132"/>
      <c r="M13" s="132"/>
      <c r="N13" s="132"/>
      <c r="O13" s="174"/>
      <c r="P13" s="223"/>
      <c r="Q13" s="289"/>
    </row>
    <row r="14" spans="1:17" ht="20.100000000000001" customHeight="1" x14ac:dyDescent="0.2">
      <c r="A14" s="137"/>
      <c r="B14" s="33" t="s">
        <v>4</v>
      </c>
      <c r="C14" s="43" t="s">
        <v>78</v>
      </c>
      <c r="D14" s="34" t="s">
        <v>23</v>
      </c>
      <c r="E14" s="116">
        <v>391</v>
      </c>
      <c r="F14" s="226"/>
      <c r="G14" s="189"/>
      <c r="H14" s="189"/>
      <c r="I14" s="189"/>
      <c r="J14" s="247"/>
      <c r="K14" s="354"/>
      <c r="L14" s="132"/>
      <c r="M14" s="132"/>
      <c r="N14" s="132"/>
      <c r="O14" s="174"/>
      <c r="P14" s="223"/>
      <c r="Q14" s="289"/>
    </row>
    <row r="15" spans="1:17" s="1" customFormat="1" ht="20.100000000000001" customHeight="1" x14ac:dyDescent="0.2">
      <c r="A15" s="137"/>
      <c r="B15" s="153" t="s">
        <v>2</v>
      </c>
      <c r="C15" s="142" t="s">
        <v>34</v>
      </c>
      <c r="D15" s="18" t="s">
        <v>14</v>
      </c>
      <c r="E15" s="114">
        <v>78</v>
      </c>
      <c r="F15" s="226"/>
      <c r="G15" s="189"/>
      <c r="H15" s="189"/>
      <c r="I15" s="189"/>
      <c r="J15" s="247"/>
      <c r="K15" s="354"/>
      <c r="L15" s="132"/>
      <c r="M15" s="132"/>
      <c r="N15" s="132"/>
      <c r="O15" s="174"/>
      <c r="P15" s="223"/>
      <c r="Q15" s="289"/>
    </row>
    <row r="16" spans="1:17" s="1" customFormat="1" ht="20.100000000000001" customHeight="1" x14ac:dyDescent="0.2">
      <c r="A16" s="137"/>
      <c r="B16" s="154"/>
      <c r="C16" s="143"/>
      <c r="D16" s="25" t="s">
        <v>16</v>
      </c>
      <c r="E16" s="113">
        <v>24</v>
      </c>
      <c r="F16" s="226"/>
      <c r="G16" s="189"/>
      <c r="H16" s="189"/>
      <c r="I16" s="189"/>
      <c r="J16" s="247"/>
      <c r="K16" s="354"/>
      <c r="L16" s="132"/>
      <c r="M16" s="132"/>
      <c r="N16" s="132"/>
      <c r="O16" s="174"/>
      <c r="P16" s="223"/>
      <c r="Q16" s="289"/>
    </row>
    <row r="17" spans="1:17" ht="20.100000000000001" customHeight="1" x14ac:dyDescent="0.2">
      <c r="A17" s="137"/>
      <c r="B17" s="155"/>
      <c r="C17" s="144"/>
      <c r="D17" s="41" t="s">
        <v>43</v>
      </c>
      <c r="E17" s="115">
        <v>83</v>
      </c>
      <c r="F17" s="226"/>
      <c r="G17" s="189"/>
      <c r="H17" s="189"/>
      <c r="I17" s="189"/>
      <c r="J17" s="247"/>
      <c r="K17" s="354"/>
      <c r="L17" s="132"/>
      <c r="M17" s="132"/>
      <c r="N17" s="132"/>
      <c r="O17" s="174"/>
      <c r="P17" s="223"/>
      <c r="Q17" s="289"/>
    </row>
    <row r="18" spans="1:17" ht="20.100000000000001" customHeight="1" x14ac:dyDescent="0.2">
      <c r="A18" s="137"/>
      <c r="B18" s="94"/>
      <c r="C18" s="95" t="s">
        <v>64</v>
      </c>
      <c r="D18" s="37" t="s">
        <v>65</v>
      </c>
      <c r="E18" s="117">
        <v>197</v>
      </c>
      <c r="F18" s="226"/>
      <c r="G18" s="189"/>
      <c r="H18" s="189"/>
      <c r="I18" s="189"/>
      <c r="J18" s="247"/>
      <c r="K18" s="354"/>
      <c r="L18" s="132"/>
      <c r="M18" s="132"/>
      <c r="N18" s="132"/>
      <c r="O18" s="174"/>
      <c r="P18" s="223"/>
      <c r="Q18" s="289"/>
    </row>
    <row r="19" spans="1:17" ht="20.100000000000001" customHeight="1" x14ac:dyDescent="0.2">
      <c r="A19" s="137"/>
      <c r="B19" s="150" t="s">
        <v>4</v>
      </c>
      <c r="C19" s="142" t="s">
        <v>18</v>
      </c>
      <c r="D19" s="18" t="s">
        <v>17</v>
      </c>
      <c r="E19" s="114">
        <v>502</v>
      </c>
      <c r="F19" s="226"/>
      <c r="G19" s="189"/>
      <c r="H19" s="189"/>
      <c r="I19" s="189"/>
      <c r="J19" s="247"/>
      <c r="K19" s="354"/>
      <c r="L19" s="132"/>
      <c r="M19" s="132"/>
      <c r="N19" s="132"/>
      <c r="O19" s="174"/>
      <c r="P19" s="223"/>
      <c r="Q19" s="289"/>
    </row>
    <row r="20" spans="1:17" ht="20.100000000000001" customHeight="1" x14ac:dyDescent="0.2">
      <c r="A20" s="137"/>
      <c r="B20" s="152"/>
      <c r="C20" s="144"/>
      <c r="D20" s="41" t="s">
        <v>19</v>
      </c>
      <c r="E20" s="115">
        <v>523</v>
      </c>
      <c r="F20" s="226"/>
      <c r="G20" s="189"/>
      <c r="H20" s="189"/>
      <c r="I20" s="189"/>
      <c r="J20" s="247"/>
      <c r="K20" s="354"/>
      <c r="L20" s="132"/>
      <c r="M20" s="132"/>
      <c r="N20" s="132"/>
      <c r="O20" s="174"/>
      <c r="P20" s="223"/>
      <c r="Q20" s="289"/>
    </row>
    <row r="21" spans="1:17" ht="20.100000000000001" customHeight="1" x14ac:dyDescent="0.2">
      <c r="A21" s="36"/>
      <c r="B21" s="150" t="s">
        <v>4</v>
      </c>
      <c r="C21" s="142" t="s">
        <v>45</v>
      </c>
      <c r="D21" s="18" t="s">
        <v>47</v>
      </c>
      <c r="E21" s="114">
        <v>364</v>
      </c>
      <c r="F21" s="226"/>
      <c r="G21" s="189"/>
      <c r="H21" s="189"/>
      <c r="I21" s="189"/>
      <c r="J21" s="247"/>
      <c r="K21" s="354"/>
      <c r="L21" s="132"/>
      <c r="M21" s="132"/>
      <c r="N21" s="132"/>
      <c r="O21" s="174"/>
      <c r="P21" s="223"/>
      <c r="Q21" s="289"/>
    </row>
    <row r="22" spans="1:17" ht="20.100000000000001" customHeight="1" x14ac:dyDescent="0.2">
      <c r="A22" s="36"/>
      <c r="B22" s="152"/>
      <c r="C22" s="144"/>
      <c r="D22" s="41" t="s">
        <v>48</v>
      </c>
      <c r="E22" s="115">
        <v>283</v>
      </c>
      <c r="F22" s="227"/>
      <c r="G22" s="190"/>
      <c r="H22" s="190"/>
      <c r="I22" s="190"/>
      <c r="J22" s="248"/>
      <c r="K22" s="355"/>
      <c r="L22" s="133"/>
      <c r="M22" s="133"/>
      <c r="N22" s="133"/>
      <c r="O22" s="175"/>
      <c r="P22" s="224"/>
      <c r="Q22" s="289"/>
    </row>
    <row r="23" spans="1:17" ht="20.100000000000001" customHeight="1" x14ac:dyDescent="0.2">
      <c r="A23" s="145" t="s">
        <v>6</v>
      </c>
      <c r="B23" s="146"/>
      <c r="C23" s="146"/>
      <c r="D23" s="147"/>
      <c r="E23" s="105">
        <f>SUM(E9:E22)</f>
        <v>3464</v>
      </c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60"/>
      <c r="Q23" s="289"/>
    </row>
    <row r="24" spans="1:17" s="1" customFormat="1" ht="20.100000000000001" customHeight="1" x14ac:dyDescent="0.2">
      <c r="A24" s="148" t="s">
        <v>72</v>
      </c>
      <c r="B24" s="150" t="s">
        <v>4</v>
      </c>
      <c r="C24" s="153" t="s">
        <v>30</v>
      </c>
      <c r="D24" s="40" t="s">
        <v>29</v>
      </c>
      <c r="E24" s="56">
        <v>600</v>
      </c>
      <c r="F24" s="134">
        <v>70</v>
      </c>
      <c r="G24" s="134">
        <v>70</v>
      </c>
      <c r="H24" s="134">
        <v>70</v>
      </c>
      <c r="I24" s="134"/>
      <c r="J24" s="243"/>
      <c r="K24" s="131">
        <v>3767.4</v>
      </c>
      <c r="L24" s="131">
        <v>3767.4</v>
      </c>
      <c r="M24" s="131">
        <v>3767.4</v>
      </c>
      <c r="N24" s="131"/>
      <c r="O24" s="173"/>
      <c r="P24" s="221">
        <f>SUM(K24:O26)</f>
        <v>11302.2</v>
      </c>
      <c r="Q24" s="289"/>
    </row>
    <row r="25" spans="1:17" s="1" customFormat="1" ht="20.100000000000001" customHeight="1" x14ac:dyDescent="0.2">
      <c r="A25" s="137"/>
      <c r="B25" s="151"/>
      <c r="C25" s="154"/>
      <c r="D25" s="25" t="s">
        <v>33</v>
      </c>
      <c r="E25" s="57">
        <v>396</v>
      </c>
      <c r="F25" s="135"/>
      <c r="G25" s="135"/>
      <c r="H25" s="135"/>
      <c r="I25" s="135"/>
      <c r="J25" s="244"/>
      <c r="K25" s="132"/>
      <c r="L25" s="132"/>
      <c r="M25" s="132"/>
      <c r="N25" s="132"/>
      <c r="O25" s="174"/>
      <c r="P25" s="177"/>
      <c r="Q25" s="289"/>
    </row>
    <row r="26" spans="1:17" s="1" customFormat="1" ht="20.100000000000001" customHeight="1" x14ac:dyDescent="0.2">
      <c r="A26" s="149"/>
      <c r="B26" s="152"/>
      <c r="C26" s="155"/>
      <c r="D26" s="41" t="s">
        <v>38</v>
      </c>
      <c r="E26" s="58">
        <v>459</v>
      </c>
      <c r="F26" s="136"/>
      <c r="G26" s="136"/>
      <c r="H26" s="136"/>
      <c r="I26" s="136"/>
      <c r="J26" s="245"/>
      <c r="K26" s="133"/>
      <c r="L26" s="133"/>
      <c r="M26" s="133"/>
      <c r="N26" s="133"/>
      <c r="O26" s="175"/>
      <c r="P26" s="178"/>
      <c r="Q26" s="289"/>
    </row>
    <row r="27" spans="1:17" s="1" customFormat="1" ht="20.100000000000001" customHeight="1" x14ac:dyDescent="0.2">
      <c r="A27" s="145" t="s">
        <v>6</v>
      </c>
      <c r="B27" s="146"/>
      <c r="C27" s="146"/>
      <c r="D27" s="147"/>
      <c r="E27" s="105">
        <f>SUM(E24:E26)</f>
        <v>1455</v>
      </c>
      <c r="F27" s="159"/>
      <c r="G27" s="159"/>
      <c r="H27" s="159"/>
      <c r="I27" s="159"/>
      <c r="J27" s="160"/>
      <c r="K27" s="180"/>
      <c r="L27" s="180"/>
      <c r="M27" s="180"/>
      <c r="N27" s="180"/>
      <c r="O27" s="180"/>
      <c r="P27" s="181"/>
      <c r="Q27" s="289"/>
    </row>
    <row r="28" spans="1:17" s="1" customFormat="1" ht="20.100000000000001" customHeight="1" x14ac:dyDescent="0.2">
      <c r="A28" s="148" t="s">
        <v>63</v>
      </c>
      <c r="B28" s="202" t="s">
        <v>2</v>
      </c>
      <c r="C28" s="153" t="s">
        <v>34</v>
      </c>
      <c r="D28" s="18" t="s">
        <v>14</v>
      </c>
      <c r="E28" s="51">
        <v>85</v>
      </c>
      <c r="F28" s="138">
        <v>124</v>
      </c>
      <c r="G28" s="138">
        <v>150</v>
      </c>
      <c r="H28" s="138">
        <v>163</v>
      </c>
      <c r="I28" s="138"/>
      <c r="J28" s="246"/>
      <c r="K28" s="218">
        <v>6673.68</v>
      </c>
      <c r="L28" s="218">
        <v>8073</v>
      </c>
      <c r="M28" s="218">
        <v>8772.66</v>
      </c>
      <c r="N28" s="218"/>
      <c r="O28" s="209"/>
      <c r="P28" s="212">
        <f>SUM(K28:O50)</f>
        <v>23519.34</v>
      </c>
      <c r="Q28" s="289"/>
    </row>
    <row r="29" spans="1:17" s="1" customFormat="1" ht="20.100000000000001" customHeight="1" x14ac:dyDescent="0.2">
      <c r="A29" s="137"/>
      <c r="B29" s="203"/>
      <c r="C29" s="154"/>
      <c r="D29" s="25" t="s">
        <v>16</v>
      </c>
      <c r="E29" s="59">
        <v>24</v>
      </c>
      <c r="F29" s="139"/>
      <c r="G29" s="139"/>
      <c r="H29" s="139"/>
      <c r="I29" s="139"/>
      <c r="J29" s="247"/>
      <c r="K29" s="219"/>
      <c r="L29" s="219"/>
      <c r="M29" s="219"/>
      <c r="N29" s="219"/>
      <c r="O29" s="210"/>
      <c r="P29" s="213"/>
      <c r="Q29" s="289"/>
    </row>
    <row r="30" spans="1:17" s="1" customFormat="1" ht="20.100000000000001" customHeight="1" x14ac:dyDescent="0.2">
      <c r="A30" s="137"/>
      <c r="B30" s="203"/>
      <c r="C30" s="155"/>
      <c r="D30" s="60" t="s">
        <v>43</v>
      </c>
      <c r="E30" s="52">
        <v>305</v>
      </c>
      <c r="F30" s="139"/>
      <c r="G30" s="139"/>
      <c r="H30" s="139"/>
      <c r="I30" s="139"/>
      <c r="J30" s="247"/>
      <c r="K30" s="219"/>
      <c r="L30" s="219"/>
      <c r="M30" s="219"/>
      <c r="N30" s="219"/>
      <c r="O30" s="210"/>
      <c r="P30" s="213"/>
      <c r="Q30" s="289"/>
    </row>
    <row r="31" spans="1:17" s="2" customFormat="1" ht="20.100000000000001" customHeight="1" x14ac:dyDescent="0.2">
      <c r="A31" s="137"/>
      <c r="B31" s="203"/>
      <c r="C31" s="153" t="s">
        <v>15</v>
      </c>
      <c r="D31" s="18" t="s">
        <v>14</v>
      </c>
      <c r="E31" s="51">
        <v>586</v>
      </c>
      <c r="F31" s="139"/>
      <c r="G31" s="139"/>
      <c r="H31" s="139"/>
      <c r="I31" s="139"/>
      <c r="J31" s="247"/>
      <c r="K31" s="219"/>
      <c r="L31" s="219"/>
      <c r="M31" s="219"/>
      <c r="N31" s="219"/>
      <c r="O31" s="210"/>
      <c r="P31" s="213"/>
      <c r="Q31" s="289"/>
    </row>
    <row r="32" spans="1:17" s="1" customFormat="1" ht="20.100000000000001" customHeight="1" x14ac:dyDescent="0.2">
      <c r="A32" s="137"/>
      <c r="B32" s="204"/>
      <c r="C32" s="155"/>
      <c r="D32" s="60" t="s">
        <v>16</v>
      </c>
      <c r="E32" s="52">
        <v>180</v>
      </c>
      <c r="F32" s="139"/>
      <c r="G32" s="139"/>
      <c r="H32" s="139"/>
      <c r="I32" s="139"/>
      <c r="J32" s="247"/>
      <c r="K32" s="219"/>
      <c r="L32" s="219"/>
      <c r="M32" s="219"/>
      <c r="N32" s="219"/>
      <c r="O32" s="210"/>
      <c r="P32" s="213"/>
      <c r="Q32" s="289"/>
    </row>
    <row r="33" spans="1:17" s="1" customFormat="1" ht="20.100000000000001" customHeight="1" x14ac:dyDescent="0.2">
      <c r="A33" s="137"/>
      <c r="B33" s="61" t="s">
        <v>4</v>
      </c>
      <c r="C33" s="153" t="s">
        <v>18</v>
      </c>
      <c r="D33" s="18" t="s">
        <v>17</v>
      </c>
      <c r="E33" s="51">
        <v>581</v>
      </c>
      <c r="F33" s="139"/>
      <c r="G33" s="139"/>
      <c r="H33" s="139"/>
      <c r="I33" s="139"/>
      <c r="J33" s="247"/>
      <c r="K33" s="219"/>
      <c r="L33" s="219"/>
      <c r="M33" s="219"/>
      <c r="N33" s="219"/>
      <c r="O33" s="210"/>
      <c r="P33" s="213"/>
      <c r="Q33" s="289"/>
    </row>
    <row r="34" spans="1:17" s="1" customFormat="1" ht="20.100000000000001" customHeight="1" x14ac:dyDescent="0.2">
      <c r="A34" s="137"/>
      <c r="B34" s="62"/>
      <c r="C34" s="155"/>
      <c r="D34" s="60" t="s">
        <v>19</v>
      </c>
      <c r="E34" s="52">
        <v>690</v>
      </c>
      <c r="F34" s="139"/>
      <c r="G34" s="139"/>
      <c r="H34" s="139"/>
      <c r="I34" s="139"/>
      <c r="J34" s="247"/>
      <c r="K34" s="219"/>
      <c r="L34" s="219"/>
      <c r="M34" s="219"/>
      <c r="N34" s="219"/>
      <c r="O34" s="210"/>
      <c r="P34" s="213"/>
      <c r="Q34" s="289"/>
    </row>
    <row r="35" spans="1:17" s="1" customFormat="1" ht="20.100000000000001" customHeight="1" x14ac:dyDescent="0.2">
      <c r="A35" s="137"/>
      <c r="B35" s="202" t="s">
        <v>5</v>
      </c>
      <c r="C35" s="153" t="s">
        <v>35</v>
      </c>
      <c r="D35" s="18" t="s">
        <v>25</v>
      </c>
      <c r="E35" s="56">
        <v>640</v>
      </c>
      <c r="F35" s="139"/>
      <c r="G35" s="139"/>
      <c r="H35" s="139"/>
      <c r="I35" s="139"/>
      <c r="J35" s="247"/>
      <c r="K35" s="219"/>
      <c r="L35" s="219"/>
      <c r="M35" s="219"/>
      <c r="N35" s="219"/>
      <c r="O35" s="210"/>
      <c r="P35" s="213"/>
      <c r="Q35" s="289"/>
    </row>
    <row r="36" spans="1:17" s="1" customFormat="1" ht="20.100000000000001" customHeight="1" x14ac:dyDescent="0.2">
      <c r="A36" s="137"/>
      <c r="B36" s="204"/>
      <c r="C36" s="155"/>
      <c r="D36" s="41" t="s">
        <v>27</v>
      </c>
      <c r="E36" s="63">
        <v>416</v>
      </c>
      <c r="F36" s="139"/>
      <c r="G36" s="139"/>
      <c r="H36" s="139"/>
      <c r="I36" s="139"/>
      <c r="J36" s="247"/>
      <c r="K36" s="219"/>
      <c r="L36" s="219"/>
      <c r="M36" s="219"/>
      <c r="N36" s="219"/>
      <c r="O36" s="210"/>
      <c r="P36" s="213"/>
      <c r="Q36" s="289"/>
    </row>
    <row r="37" spans="1:17" s="1" customFormat="1" ht="20.100000000000001" customHeight="1" x14ac:dyDescent="0.2">
      <c r="A37" s="137"/>
      <c r="B37" s="64" t="s">
        <v>4</v>
      </c>
      <c r="C37" s="53" t="s">
        <v>36</v>
      </c>
      <c r="D37" s="37" t="s">
        <v>28</v>
      </c>
      <c r="E37" s="65">
        <v>503</v>
      </c>
      <c r="F37" s="139"/>
      <c r="G37" s="139"/>
      <c r="H37" s="139"/>
      <c r="I37" s="139"/>
      <c r="J37" s="247"/>
      <c r="K37" s="219"/>
      <c r="L37" s="219"/>
      <c r="M37" s="219"/>
      <c r="N37" s="219"/>
      <c r="O37" s="210"/>
      <c r="P37" s="213"/>
      <c r="Q37" s="289"/>
    </row>
    <row r="38" spans="1:17" s="1" customFormat="1" ht="20.100000000000001" customHeight="1" x14ac:dyDescent="0.2">
      <c r="A38" s="137"/>
      <c r="B38" s="61" t="s">
        <v>4</v>
      </c>
      <c r="C38" s="153" t="s">
        <v>37</v>
      </c>
      <c r="D38" s="18" t="s">
        <v>23</v>
      </c>
      <c r="E38" s="66">
        <v>403</v>
      </c>
      <c r="F38" s="139"/>
      <c r="G38" s="139"/>
      <c r="H38" s="139"/>
      <c r="I38" s="139"/>
      <c r="J38" s="247"/>
      <c r="K38" s="219"/>
      <c r="L38" s="219"/>
      <c r="M38" s="219"/>
      <c r="N38" s="219"/>
      <c r="O38" s="210"/>
      <c r="P38" s="213"/>
      <c r="Q38" s="289"/>
    </row>
    <row r="39" spans="1:17" s="1" customFormat="1" ht="20.100000000000001" customHeight="1" x14ac:dyDescent="0.2">
      <c r="A39" s="137"/>
      <c r="B39" s="62"/>
      <c r="C39" s="155"/>
      <c r="D39" s="41" t="s">
        <v>24</v>
      </c>
      <c r="E39" s="58">
        <v>167</v>
      </c>
      <c r="F39" s="139"/>
      <c r="G39" s="139"/>
      <c r="H39" s="139"/>
      <c r="I39" s="139"/>
      <c r="J39" s="247"/>
      <c r="K39" s="219"/>
      <c r="L39" s="219"/>
      <c r="M39" s="219"/>
      <c r="N39" s="219"/>
      <c r="O39" s="210"/>
      <c r="P39" s="213"/>
      <c r="Q39" s="289"/>
    </row>
    <row r="40" spans="1:17" s="1" customFormat="1" ht="20.100000000000001" customHeight="1" x14ac:dyDescent="0.2">
      <c r="A40" s="137"/>
      <c r="B40" s="61" t="s">
        <v>4</v>
      </c>
      <c r="C40" s="153" t="s">
        <v>30</v>
      </c>
      <c r="D40" s="37" t="s">
        <v>29</v>
      </c>
      <c r="E40" s="65">
        <v>478</v>
      </c>
      <c r="F40" s="139"/>
      <c r="G40" s="139"/>
      <c r="H40" s="139"/>
      <c r="I40" s="139"/>
      <c r="J40" s="247"/>
      <c r="K40" s="219"/>
      <c r="L40" s="219"/>
      <c r="M40" s="219"/>
      <c r="N40" s="219"/>
      <c r="O40" s="210"/>
      <c r="P40" s="213"/>
      <c r="Q40" s="289"/>
    </row>
    <row r="41" spans="1:17" s="1" customFormat="1" ht="20.100000000000001" customHeight="1" x14ac:dyDescent="0.2">
      <c r="A41" s="137"/>
      <c r="B41" s="67"/>
      <c r="C41" s="154"/>
      <c r="D41" s="25" t="s">
        <v>33</v>
      </c>
      <c r="E41" s="57">
        <v>191</v>
      </c>
      <c r="F41" s="139"/>
      <c r="G41" s="139"/>
      <c r="H41" s="139"/>
      <c r="I41" s="139"/>
      <c r="J41" s="247"/>
      <c r="K41" s="219"/>
      <c r="L41" s="219"/>
      <c r="M41" s="219"/>
      <c r="N41" s="219"/>
      <c r="O41" s="210"/>
      <c r="P41" s="213"/>
      <c r="Q41" s="289"/>
    </row>
    <row r="42" spans="1:17" s="1" customFormat="1" ht="20.100000000000001" customHeight="1" x14ac:dyDescent="0.2">
      <c r="A42" s="137"/>
      <c r="B42" s="62"/>
      <c r="C42" s="155"/>
      <c r="D42" s="41" t="s">
        <v>38</v>
      </c>
      <c r="E42" s="58">
        <v>468</v>
      </c>
      <c r="F42" s="139"/>
      <c r="G42" s="139"/>
      <c r="H42" s="139"/>
      <c r="I42" s="139"/>
      <c r="J42" s="247"/>
      <c r="K42" s="219"/>
      <c r="L42" s="219"/>
      <c r="M42" s="219"/>
      <c r="N42" s="219"/>
      <c r="O42" s="210"/>
      <c r="P42" s="213"/>
      <c r="Q42" s="289"/>
    </row>
    <row r="43" spans="1:17" s="1" customFormat="1" ht="20.100000000000001" customHeight="1" x14ac:dyDescent="0.2">
      <c r="A43" s="137"/>
      <c r="B43" s="62" t="s">
        <v>4</v>
      </c>
      <c r="C43" s="68" t="s">
        <v>12</v>
      </c>
      <c r="D43" s="41" t="s">
        <v>39</v>
      </c>
      <c r="E43" s="58">
        <v>434</v>
      </c>
      <c r="F43" s="139"/>
      <c r="G43" s="139"/>
      <c r="H43" s="139"/>
      <c r="I43" s="139"/>
      <c r="J43" s="247"/>
      <c r="K43" s="219"/>
      <c r="L43" s="219"/>
      <c r="M43" s="219"/>
      <c r="N43" s="219"/>
      <c r="O43" s="210"/>
      <c r="P43" s="213"/>
      <c r="Q43" s="289"/>
    </row>
    <row r="44" spans="1:17" s="1" customFormat="1" ht="20.100000000000001" customHeight="1" x14ac:dyDescent="0.2">
      <c r="A44" s="137"/>
      <c r="B44" s="69" t="s">
        <v>4</v>
      </c>
      <c r="C44" s="54" t="s">
        <v>42</v>
      </c>
      <c r="D44" s="15" t="s">
        <v>41</v>
      </c>
      <c r="E44" s="70">
        <v>320</v>
      </c>
      <c r="F44" s="139"/>
      <c r="G44" s="139"/>
      <c r="H44" s="139"/>
      <c r="I44" s="139"/>
      <c r="J44" s="247"/>
      <c r="K44" s="219"/>
      <c r="L44" s="219"/>
      <c r="M44" s="219"/>
      <c r="N44" s="219"/>
      <c r="O44" s="210"/>
      <c r="P44" s="213"/>
      <c r="Q44" s="289"/>
    </row>
    <row r="45" spans="1:17" s="1" customFormat="1" ht="20.100000000000001" customHeight="1" x14ac:dyDescent="0.2">
      <c r="A45" s="137"/>
      <c r="B45" s="69" t="s">
        <v>4</v>
      </c>
      <c r="C45" s="54" t="s">
        <v>44</v>
      </c>
      <c r="D45" s="15" t="s">
        <v>46</v>
      </c>
      <c r="E45" s="70">
        <v>228</v>
      </c>
      <c r="F45" s="139"/>
      <c r="G45" s="139"/>
      <c r="H45" s="139"/>
      <c r="I45" s="139"/>
      <c r="J45" s="247"/>
      <c r="K45" s="219"/>
      <c r="L45" s="219"/>
      <c r="M45" s="219"/>
      <c r="N45" s="219"/>
      <c r="O45" s="210"/>
      <c r="P45" s="213"/>
      <c r="Q45" s="289"/>
    </row>
    <row r="46" spans="1:17" s="1" customFormat="1" ht="20.100000000000001" customHeight="1" x14ac:dyDescent="0.2">
      <c r="A46" s="137"/>
      <c r="B46" s="150" t="s">
        <v>4</v>
      </c>
      <c r="C46" s="197" t="s">
        <v>45</v>
      </c>
      <c r="D46" s="18" t="s">
        <v>47</v>
      </c>
      <c r="E46" s="71">
        <v>361</v>
      </c>
      <c r="F46" s="139"/>
      <c r="G46" s="139"/>
      <c r="H46" s="139"/>
      <c r="I46" s="139"/>
      <c r="J46" s="247"/>
      <c r="K46" s="219"/>
      <c r="L46" s="219"/>
      <c r="M46" s="219"/>
      <c r="N46" s="219"/>
      <c r="O46" s="210"/>
      <c r="P46" s="213"/>
      <c r="Q46" s="289"/>
    </row>
    <row r="47" spans="1:17" s="1" customFormat="1" ht="20.100000000000001" customHeight="1" x14ac:dyDescent="0.2">
      <c r="A47" s="137"/>
      <c r="B47" s="152"/>
      <c r="C47" s="198"/>
      <c r="D47" s="41" t="s">
        <v>48</v>
      </c>
      <c r="E47" s="58">
        <v>281</v>
      </c>
      <c r="F47" s="139"/>
      <c r="G47" s="139"/>
      <c r="H47" s="139"/>
      <c r="I47" s="139"/>
      <c r="J47" s="247"/>
      <c r="K47" s="219"/>
      <c r="L47" s="219"/>
      <c r="M47" s="219"/>
      <c r="N47" s="219"/>
      <c r="O47" s="210"/>
      <c r="P47" s="213"/>
      <c r="Q47" s="289"/>
    </row>
    <row r="48" spans="1:17" s="1" customFormat="1" ht="20.100000000000001" customHeight="1" x14ac:dyDescent="0.2">
      <c r="A48" s="137"/>
      <c r="B48" s="69" t="s">
        <v>4</v>
      </c>
      <c r="C48" s="72" t="s">
        <v>32</v>
      </c>
      <c r="D48" s="15" t="s">
        <v>31</v>
      </c>
      <c r="E48" s="58">
        <v>509</v>
      </c>
      <c r="F48" s="139"/>
      <c r="G48" s="139"/>
      <c r="H48" s="139"/>
      <c r="I48" s="139"/>
      <c r="J48" s="247"/>
      <c r="K48" s="219"/>
      <c r="L48" s="219"/>
      <c r="M48" s="219"/>
      <c r="N48" s="219"/>
      <c r="O48" s="210"/>
      <c r="P48" s="213"/>
      <c r="Q48" s="289"/>
    </row>
    <row r="49" spans="1:17" s="1" customFormat="1" ht="20.100000000000001" customHeight="1" x14ac:dyDescent="0.2">
      <c r="A49" s="137"/>
      <c r="B49" s="69" t="s">
        <v>4</v>
      </c>
      <c r="C49" s="72" t="s">
        <v>53</v>
      </c>
      <c r="D49" s="41" t="s">
        <v>54</v>
      </c>
      <c r="E49" s="58">
        <v>168</v>
      </c>
      <c r="F49" s="139"/>
      <c r="G49" s="139"/>
      <c r="H49" s="139"/>
      <c r="I49" s="139"/>
      <c r="J49" s="247"/>
      <c r="K49" s="219"/>
      <c r="L49" s="219"/>
      <c r="M49" s="219"/>
      <c r="N49" s="219"/>
      <c r="O49" s="210"/>
      <c r="P49" s="213"/>
      <c r="Q49" s="289"/>
    </row>
    <row r="50" spans="1:17" ht="20.100000000000001" customHeight="1" x14ac:dyDescent="0.2">
      <c r="A50" s="149"/>
      <c r="B50" s="73" t="s">
        <v>4</v>
      </c>
      <c r="C50" s="19" t="s">
        <v>64</v>
      </c>
      <c r="D50" s="18" t="s">
        <v>65</v>
      </c>
      <c r="E50" s="58">
        <v>211</v>
      </c>
      <c r="F50" s="208"/>
      <c r="G50" s="208"/>
      <c r="H50" s="208"/>
      <c r="I50" s="208"/>
      <c r="J50" s="248"/>
      <c r="K50" s="220"/>
      <c r="L50" s="220"/>
      <c r="M50" s="220"/>
      <c r="N50" s="220"/>
      <c r="O50" s="211"/>
      <c r="P50" s="214"/>
      <c r="Q50" s="289"/>
    </row>
    <row r="51" spans="1:17" ht="20.100000000000001" customHeight="1" x14ac:dyDescent="0.2">
      <c r="A51" s="145" t="s">
        <v>6</v>
      </c>
      <c r="B51" s="146"/>
      <c r="C51" s="146"/>
      <c r="D51" s="147"/>
      <c r="E51" s="105">
        <f>SUM(E28:E50)</f>
        <v>8229</v>
      </c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60"/>
      <c r="Q51" s="289"/>
    </row>
    <row r="52" spans="1:17" s="1" customFormat="1" ht="20.100000000000001" customHeight="1" x14ac:dyDescent="0.2">
      <c r="A52" s="249" t="s">
        <v>94</v>
      </c>
      <c r="B52" s="153" t="s">
        <v>2</v>
      </c>
      <c r="C52" s="142" t="s">
        <v>15</v>
      </c>
      <c r="D52" s="15" t="s">
        <v>16</v>
      </c>
      <c r="E52" s="58">
        <v>149</v>
      </c>
      <c r="F52" s="356" t="s">
        <v>4</v>
      </c>
      <c r="G52" s="253" t="s">
        <v>4</v>
      </c>
      <c r="H52" s="253" t="s">
        <v>4</v>
      </c>
      <c r="I52" s="253"/>
      <c r="J52" s="255"/>
      <c r="K52" s="131" t="s">
        <v>4</v>
      </c>
      <c r="L52" s="131" t="s">
        <v>4</v>
      </c>
      <c r="M52" s="131" t="s">
        <v>4</v>
      </c>
      <c r="N52" s="131"/>
      <c r="O52" s="173"/>
      <c r="P52" s="228">
        <f>SUM(K52:O53)</f>
        <v>0</v>
      </c>
      <c r="Q52" s="289"/>
    </row>
    <row r="53" spans="1:17" s="1" customFormat="1" ht="20.100000000000001" customHeight="1" x14ac:dyDescent="0.2">
      <c r="A53" s="250"/>
      <c r="B53" s="155"/>
      <c r="C53" s="144"/>
      <c r="D53" s="91" t="s">
        <v>14</v>
      </c>
      <c r="E53" s="120">
        <v>505</v>
      </c>
      <c r="F53" s="357"/>
      <c r="G53" s="254"/>
      <c r="H53" s="254"/>
      <c r="I53" s="254"/>
      <c r="J53" s="256"/>
      <c r="K53" s="133"/>
      <c r="L53" s="133"/>
      <c r="M53" s="133"/>
      <c r="N53" s="133"/>
      <c r="O53" s="175"/>
      <c r="P53" s="230"/>
      <c r="Q53" s="289"/>
    </row>
    <row r="54" spans="1:17" s="1" customFormat="1" ht="20.100000000000001" customHeight="1" x14ac:dyDescent="0.2">
      <c r="A54" s="145" t="s">
        <v>6</v>
      </c>
      <c r="B54" s="146"/>
      <c r="C54" s="146"/>
      <c r="D54" s="147"/>
      <c r="E54" s="105">
        <f>SUM(E52:E53)</f>
        <v>654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60"/>
      <c r="Q54" s="289"/>
    </row>
    <row r="55" spans="1:17" s="1" customFormat="1" ht="20.100000000000001" customHeight="1" x14ac:dyDescent="0.2">
      <c r="A55" s="249" t="s">
        <v>88</v>
      </c>
      <c r="B55" s="153" t="s">
        <v>5</v>
      </c>
      <c r="C55" s="312" t="s">
        <v>26</v>
      </c>
      <c r="D55" s="18" t="s">
        <v>25</v>
      </c>
      <c r="E55" s="66">
        <v>65</v>
      </c>
      <c r="F55" s="356" t="s">
        <v>4</v>
      </c>
      <c r="G55" s="253" t="s">
        <v>4</v>
      </c>
      <c r="H55" s="253" t="s">
        <v>4</v>
      </c>
      <c r="I55" s="253"/>
      <c r="J55" s="255"/>
      <c r="K55" s="131" t="s">
        <v>4</v>
      </c>
      <c r="L55" s="131" t="s">
        <v>4</v>
      </c>
      <c r="M55" s="131" t="s">
        <v>4</v>
      </c>
      <c r="N55" s="260"/>
      <c r="O55" s="173"/>
      <c r="P55" s="233">
        <f>SUM(K55:O56)</f>
        <v>0</v>
      </c>
      <c r="Q55" s="289"/>
    </row>
    <row r="56" spans="1:17" s="1" customFormat="1" ht="20.100000000000001" customHeight="1" x14ac:dyDescent="0.2">
      <c r="A56" s="250"/>
      <c r="B56" s="155"/>
      <c r="C56" s="314"/>
      <c r="D56" s="41" t="s">
        <v>27</v>
      </c>
      <c r="E56" s="58">
        <v>78</v>
      </c>
      <c r="F56" s="357"/>
      <c r="G56" s="254"/>
      <c r="H56" s="254"/>
      <c r="I56" s="254"/>
      <c r="J56" s="256"/>
      <c r="K56" s="133"/>
      <c r="L56" s="133"/>
      <c r="M56" s="133"/>
      <c r="N56" s="232"/>
      <c r="O56" s="175"/>
      <c r="P56" s="234"/>
      <c r="Q56" s="289"/>
    </row>
    <row r="57" spans="1:17" s="1" customFormat="1" ht="20.100000000000001" customHeight="1" x14ac:dyDescent="0.2">
      <c r="A57" s="145" t="s">
        <v>6</v>
      </c>
      <c r="B57" s="146"/>
      <c r="C57" s="146"/>
      <c r="D57" s="147"/>
      <c r="E57" s="105">
        <f>SUM(E55:E56)</f>
        <v>143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60"/>
      <c r="Q57" s="289"/>
    </row>
    <row r="58" spans="1:17" ht="20.100000000000001" customHeight="1" x14ac:dyDescent="0.2">
      <c r="A58" s="235" t="s">
        <v>71</v>
      </c>
      <c r="B58" s="240" t="s">
        <v>4</v>
      </c>
      <c r="C58" s="19" t="s">
        <v>64</v>
      </c>
      <c r="D58" s="18" t="s">
        <v>65</v>
      </c>
      <c r="E58" s="66">
        <v>213</v>
      </c>
      <c r="F58" s="188">
        <v>40</v>
      </c>
      <c r="G58" s="138">
        <v>10</v>
      </c>
      <c r="H58" s="138">
        <v>10</v>
      </c>
      <c r="I58" s="138"/>
      <c r="J58" s="246"/>
      <c r="K58" s="131">
        <v>2152.8000000000002</v>
      </c>
      <c r="L58" s="131">
        <v>538.20000000000005</v>
      </c>
      <c r="M58" s="131">
        <v>538.20000000000005</v>
      </c>
      <c r="N58" s="131"/>
      <c r="O58" s="260"/>
      <c r="P58" s="228">
        <f>SUM(K58:O69)</f>
        <v>3229.2</v>
      </c>
      <c r="Q58" s="289"/>
    </row>
    <row r="59" spans="1:17" ht="20.100000000000001" customHeight="1" x14ac:dyDescent="0.2">
      <c r="A59" s="236"/>
      <c r="B59" s="241"/>
      <c r="C59" s="27" t="s">
        <v>66</v>
      </c>
      <c r="D59" s="41" t="s">
        <v>28</v>
      </c>
      <c r="E59" s="58">
        <v>475</v>
      </c>
      <c r="F59" s="189"/>
      <c r="G59" s="139"/>
      <c r="H59" s="139"/>
      <c r="I59" s="139"/>
      <c r="J59" s="247"/>
      <c r="K59" s="132"/>
      <c r="L59" s="132"/>
      <c r="M59" s="132"/>
      <c r="N59" s="132"/>
      <c r="O59" s="231"/>
      <c r="P59" s="229"/>
      <c r="Q59" s="289"/>
    </row>
    <row r="60" spans="1:17" ht="20.100000000000001" customHeight="1" x14ac:dyDescent="0.2">
      <c r="A60" s="236"/>
      <c r="B60" s="104" t="s">
        <v>5</v>
      </c>
      <c r="C60" s="42" t="s">
        <v>35</v>
      </c>
      <c r="D60" s="41" t="s">
        <v>27</v>
      </c>
      <c r="E60" s="110">
        <v>405</v>
      </c>
      <c r="F60" s="189"/>
      <c r="G60" s="139"/>
      <c r="H60" s="139"/>
      <c r="I60" s="139"/>
      <c r="J60" s="247"/>
      <c r="K60" s="132"/>
      <c r="L60" s="132"/>
      <c r="M60" s="132"/>
      <c r="N60" s="132"/>
      <c r="O60" s="231"/>
      <c r="P60" s="229"/>
      <c r="Q60" s="289"/>
    </row>
    <row r="61" spans="1:17" ht="20.100000000000001" customHeight="1" x14ac:dyDescent="0.2">
      <c r="A61" s="236"/>
      <c r="B61" s="202" t="s">
        <v>2</v>
      </c>
      <c r="C61" s="197" t="s">
        <v>34</v>
      </c>
      <c r="D61" s="18" t="s">
        <v>14</v>
      </c>
      <c r="E61" s="51">
        <v>79</v>
      </c>
      <c r="F61" s="189"/>
      <c r="G61" s="139"/>
      <c r="H61" s="139"/>
      <c r="I61" s="139"/>
      <c r="J61" s="247"/>
      <c r="K61" s="132"/>
      <c r="L61" s="132"/>
      <c r="M61" s="132"/>
      <c r="N61" s="132"/>
      <c r="O61" s="231"/>
      <c r="P61" s="229"/>
      <c r="Q61" s="289"/>
    </row>
    <row r="62" spans="1:17" ht="20.100000000000001" customHeight="1" x14ac:dyDescent="0.2">
      <c r="A62" s="236"/>
      <c r="B62" s="203"/>
      <c r="C62" s="242"/>
      <c r="D62" s="25" t="s">
        <v>16</v>
      </c>
      <c r="E62" s="59">
        <v>25</v>
      </c>
      <c r="F62" s="189"/>
      <c r="G62" s="139"/>
      <c r="H62" s="139"/>
      <c r="I62" s="139"/>
      <c r="J62" s="247"/>
      <c r="K62" s="132"/>
      <c r="L62" s="132"/>
      <c r="M62" s="132"/>
      <c r="N62" s="132"/>
      <c r="O62" s="231"/>
      <c r="P62" s="229"/>
      <c r="Q62" s="289"/>
    </row>
    <row r="63" spans="1:17" ht="20.100000000000001" customHeight="1" x14ac:dyDescent="0.2">
      <c r="A63" s="236"/>
      <c r="B63" s="204"/>
      <c r="C63" s="198"/>
      <c r="D63" s="60" t="s">
        <v>43</v>
      </c>
      <c r="E63" s="52">
        <v>271</v>
      </c>
      <c r="F63" s="189"/>
      <c r="G63" s="139"/>
      <c r="H63" s="139"/>
      <c r="I63" s="139"/>
      <c r="J63" s="247"/>
      <c r="K63" s="132"/>
      <c r="L63" s="132"/>
      <c r="M63" s="132"/>
      <c r="N63" s="132"/>
      <c r="O63" s="231"/>
      <c r="P63" s="229"/>
      <c r="Q63" s="289"/>
    </row>
    <row r="64" spans="1:17" ht="20.100000000000001" customHeight="1" x14ac:dyDescent="0.2">
      <c r="A64" s="236"/>
      <c r="B64" s="109" t="s">
        <v>4</v>
      </c>
      <c r="C64" s="76" t="s">
        <v>49</v>
      </c>
      <c r="D64" s="75" t="s">
        <v>50</v>
      </c>
      <c r="E64" s="55">
        <v>496</v>
      </c>
      <c r="F64" s="189"/>
      <c r="G64" s="139"/>
      <c r="H64" s="139"/>
      <c r="I64" s="139"/>
      <c r="J64" s="247"/>
      <c r="K64" s="132"/>
      <c r="L64" s="132"/>
      <c r="M64" s="132"/>
      <c r="N64" s="132"/>
      <c r="O64" s="231"/>
      <c r="P64" s="229"/>
      <c r="Q64" s="289"/>
    </row>
    <row r="65" spans="1:17" ht="20.100000000000001" customHeight="1" x14ac:dyDescent="0.2">
      <c r="A65" s="236"/>
      <c r="B65" s="264" t="s">
        <v>4</v>
      </c>
      <c r="C65" s="238" t="s">
        <v>45</v>
      </c>
      <c r="D65" s="20" t="s">
        <v>47</v>
      </c>
      <c r="E65" s="51">
        <v>309</v>
      </c>
      <c r="F65" s="189"/>
      <c r="G65" s="139"/>
      <c r="H65" s="139"/>
      <c r="I65" s="139"/>
      <c r="J65" s="247"/>
      <c r="K65" s="132"/>
      <c r="L65" s="132"/>
      <c r="M65" s="132"/>
      <c r="N65" s="132"/>
      <c r="O65" s="231"/>
      <c r="P65" s="229"/>
      <c r="Q65" s="289"/>
    </row>
    <row r="66" spans="1:17" ht="20.100000000000001" customHeight="1" x14ac:dyDescent="0.2">
      <c r="A66" s="236"/>
      <c r="B66" s="265"/>
      <c r="C66" s="239"/>
      <c r="D66" s="24" t="s">
        <v>48</v>
      </c>
      <c r="E66" s="52">
        <v>242</v>
      </c>
      <c r="F66" s="189"/>
      <c r="G66" s="139"/>
      <c r="H66" s="139"/>
      <c r="I66" s="139"/>
      <c r="J66" s="247"/>
      <c r="K66" s="132"/>
      <c r="L66" s="132"/>
      <c r="M66" s="132"/>
      <c r="N66" s="132"/>
      <c r="O66" s="231"/>
      <c r="P66" s="229"/>
      <c r="Q66" s="289"/>
    </row>
    <row r="67" spans="1:17" ht="20.100000000000001" customHeight="1" x14ac:dyDescent="0.2">
      <c r="A67" s="236"/>
      <c r="B67" s="240" t="s">
        <v>4</v>
      </c>
      <c r="C67" s="153" t="s">
        <v>37</v>
      </c>
      <c r="D67" s="20" t="s">
        <v>23</v>
      </c>
      <c r="E67" s="66">
        <v>378</v>
      </c>
      <c r="F67" s="189"/>
      <c r="G67" s="139"/>
      <c r="H67" s="139"/>
      <c r="I67" s="139"/>
      <c r="J67" s="247"/>
      <c r="K67" s="132"/>
      <c r="L67" s="132"/>
      <c r="M67" s="132"/>
      <c r="N67" s="132"/>
      <c r="O67" s="231"/>
      <c r="P67" s="229"/>
      <c r="Q67" s="289"/>
    </row>
    <row r="68" spans="1:17" ht="20.100000000000001" customHeight="1" x14ac:dyDescent="0.2">
      <c r="A68" s="236"/>
      <c r="B68" s="241"/>
      <c r="C68" s="155"/>
      <c r="D68" s="24" t="s">
        <v>24</v>
      </c>
      <c r="E68" s="58">
        <v>164</v>
      </c>
      <c r="F68" s="189"/>
      <c r="G68" s="139"/>
      <c r="H68" s="139"/>
      <c r="I68" s="139"/>
      <c r="J68" s="247"/>
      <c r="K68" s="132"/>
      <c r="L68" s="132"/>
      <c r="M68" s="132"/>
      <c r="N68" s="132"/>
      <c r="O68" s="231"/>
      <c r="P68" s="229"/>
      <c r="Q68" s="289"/>
    </row>
    <row r="69" spans="1:17" ht="20.100000000000001" customHeight="1" x14ac:dyDescent="0.2">
      <c r="A69" s="237"/>
      <c r="B69" s="69" t="s">
        <v>4</v>
      </c>
      <c r="C69" s="16" t="s">
        <v>44</v>
      </c>
      <c r="D69" s="15" t="s">
        <v>46</v>
      </c>
      <c r="E69" s="70">
        <v>213</v>
      </c>
      <c r="F69" s="190"/>
      <c r="G69" s="208"/>
      <c r="H69" s="208"/>
      <c r="I69" s="208"/>
      <c r="J69" s="248"/>
      <c r="K69" s="133"/>
      <c r="L69" s="133"/>
      <c r="M69" s="133"/>
      <c r="N69" s="133"/>
      <c r="O69" s="232"/>
      <c r="P69" s="230"/>
      <c r="Q69" s="289"/>
    </row>
    <row r="70" spans="1:17" ht="20.100000000000001" customHeight="1" x14ac:dyDescent="0.2">
      <c r="A70" s="145" t="s">
        <v>6</v>
      </c>
      <c r="B70" s="146"/>
      <c r="C70" s="146"/>
      <c r="D70" s="147"/>
      <c r="E70" s="106">
        <f>SUM(E58:E69,)</f>
        <v>3270</v>
      </c>
      <c r="F70" s="159"/>
      <c r="G70" s="159"/>
      <c r="H70" s="159"/>
      <c r="I70" s="159"/>
      <c r="J70" s="160"/>
      <c r="K70" s="180"/>
      <c r="L70" s="180"/>
      <c r="M70" s="180"/>
      <c r="N70" s="180"/>
      <c r="O70" s="180"/>
      <c r="P70" s="181"/>
      <c r="Q70" s="289"/>
    </row>
    <row r="71" spans="1:17" ht="20.100000000000001" customHeight="1" x14ac:dyDescent="0.2">
      <c r="A71" s="344" t="s">
        <v>68</v>
      </c>
      <c r="B71" s="156" t="s">
        <v>4</v>
      </c>
      <c r="C71" s="312" t="s">
        <v>37</v>
      </c>
      <c r="D71" s="18" t="s">
        <v>23</v>
      </c>
      <c r="E71" s="66">
        <v>260</v>
      </c>
      <c r="F71" s="188" t="s">
        <v>4</v>
      </c>
      <c r="G71" s="138" t="s">
        <v>4</v>
      </c>
      <c r="H71" s="138" t="s">
        <v>4</v>
      </c>
      <c r="I71" s="138"/>
      <c r="J71" s="246"/>
      <c r="K71" s="131" t="s">
        <v>4</v>
      </c>
      <c r="L71" s="131" t="s">
        <v>4</v>
      </c>
      <c r="M71" s="131" t="s">
        <v>4</v>
      </c>
      <c r="N71" s="131"/>
      <c r="O71" s="260"/>
      <c r="P71" s="228">
        <f>SUM(K71:O74)</f>
        <v>0</v>
      </c>
      <c r="Q71" s="289"/>
    </row>
    <row r="72" spans="1:17" ht="20.100000000000001" customHeight="1" x14ac:dyDescent="0.2">
      <c r="A72" s="345"/>
      <c r="B72" s="157"/>
      <c r="C72" s="314"/>
      <c r="D72" s="41" t="s">
        <v>24</v>
      </c>
      <c r="E72" s="58">
        <v>140</v>
      </c>
      <c r="F72" s="189"/>
      <c r="G72" s="139"/>
      <c r="H72" s="139"/>
      <c r="I72" s="139"/>
      <c r="J72" s="247"/>
      <c r="K72" s="132"/>
      <c r="L72" s="132"/>
      <c r="M72" s="132"/>
      <c r="N72" s="132"/>
      <c r="O72" s="231"/>
      <c r="P72" s="229"/>
      <c r="Q72" s="289"/>
    </row>
    <row r="73" spans="1:17" ht="20.100000000000001" customHeight="1" x14ac:dyDescent="0.2">
      <c r="A73" s="345"/>
      <c r="B73" s="238" t="s">
        <v>2</v>
      </c>
      <c r="C73" s="140" t="s">
        <v>15</v>
      </c>
      <c r="D73" s="20" t="s">
        <v>14</v>
      </c>
      <c r="E73" s="66">
        <v>452</v>
      </c>
      <c r="F73" s="189"/>
      <c r="G73" s="139"/>
      <c r="H73" s="139"/>
      <c r="I73" s="139"/>
      <c r="J73" s="247"/>
      <c r="K73" s="132"/>
      <c r="L73" s="132"/>
      <c r="M73" s="132"/>
      <c r="N73" s="132"/>
      <c r="O73" s="231"/>
      <c r="P73" s="229"/>
      <c r="Q73" s="289"/>
    </row>
    <row r="74" spans="1:17" ht="20.100000000000001" customHeight="1" x14ac:dyDescent="0.2">
      <c r="A74" s="346"/>
      <c r="B74" s="239"/>
      <c r="C74" s="141"/>
      <c r="D74" s="24" t="s">
        <v>16</v>
      </c>
      <c r="E74" s="63">
        <v>148</v>
      </c>
      <c r="F74" s="190"/>
      <c r="G74" s="208"/>
      <c r="H74" s="208"/>
      <c r="I74" s="208"/>
      <c r="J74" s="248"/>
      <c r="K74" s="133"/>
      <c r="L74" s="133"/>
      <c r="M74" s="133"/>
      <c r="N74" s="133"/>
      <c r="O74" s="232"/>
      <c r="P74" s="230"/>
      <c r="Q74" s="289"/>
    </row>
    <row r="75" spans="1:17" s="1" customFormat="1" ht="20.100000000000001" customHeight="1" x14ac:dyDescent="0.2">
      <c r="A75" s="145" t="s">
        <v>6</v>
      </c>
      <c r="B75" s="146"/>
      <c r="C75" s="146"/>
      <c r="D75" s="147"/>
      <c r="E75" s="106">
        <f>SUM(E71:E74,)</f>
        <v>1000</v>
      </c>
      <c r="F75" s="159"/>
      <c r="G75" s="159"/>
      <c r="H75" s="159"/>
      <c r="I75" s="159"/>
      <c r="J75" s="160"/>
      <c r="K75" s="180"/>
      <c r="L75" s="180"/>
      <c r="M75" s="180"/>
      <c r="N75" s="180"/>
      <c r="O75" s="180"/>
      <c r="P75" s="181"/>
      <c r="Q75" s="289"/>
    </row>
    <row r="76" spans="1:17" s="1" customFormat="1" ht="20.100000000000001" customHeight="1" x14ac:dyDescent="0.2">
      <c r="A76" s="347" t="s">
        <v>67</v>
      </c>
      <c r="B76" s="202" t="s">
        <v>2</v>
      </c>
      <c r="C76" s="238" t="s">
        <v>34</v>
      </c>
      <c r="D76" s="18" t="s">
        <v>14</v>
      </c>
      <c r="E76" s="51">
        <v>80</v>
      </c>
      <c r="F76" s="261" t="s">
        <v>4</v>
      </c>
      <c r="G76" s="261" t="s">
        <v>4</v>
      </c>
      <c r="H76" s="293" t="s">
        <v>4</v>
      </c>
      <c r="I76" s="261"/>
      <c r="J76" s="299"/>
      <c r="K76" s="131" t="s">
        <v>4</v>
      </c>
      <c r="L76" s="131" t="s">
        <v>4</v>
      </c>
      <c r="M76" s="131" t="s">
        <v>4</v>
      </c>
      <c r="N76" s="131"/>
      <c r="O76" s="260"/>
      <c r="P76" s="228">
        <f>SUM(K76:O82)</f>
        <v>0</v>
      </c>
      <c r="Q76" s="289"/>
    </row>
    <row r="77" spans="1:17" s="1" customFormat="1" ht="20.100000000000001" customHeight="1" x14ac:dyDescent="0.2">
      <c r="A77" s="348"/>
      <c r="B77" s="203"/>
      <c r="C77" s="286"/>
      <c r="D77" s="25" t="s">
        <v>16</v>
      </c>
      <c r="E77" s="59">
        <v>25</v>
      </c>
      <c r="F77" s="262"/>
      <c r="G77" s="262"/>
      <c r="H77" s="294"/>
      <c r="I77" s="262"/>
      <c r="J77" s="300"/>
      <c r="K77" s="132"/>
      <c r="L77" s="132"/>
      <c r="M77" s="132"/>
      <c r="N77" s="132"/>
      <c r="O77" s="231"/>
      <c r="P77" s="229"/>
      <c r="Q77" s="289"/>
    </row>
    <row r="78" spans="1:17" s="1" customFormat="1" ht="20.100000000000001" customHeight="1" x14ac:dyDescent="0.2">
      <c r="A78" s="348"/>
      <c r="B78" s="204"/>
      <c r="C78" s="239"/>
      <c r="D78" s="60" t="s">
        <v>43</v>
      </c>
      <c r="E78" s="52">
        <v>268</v>
      </c>
      <c r="F78" s="262"/>
      <c r="G78" s="262"/>
      <c r="H78" s="294"/>
      <c r="I78" s="262"/>
      <c r="J78" s="300"/>
      <c r="K78" s="132"/>
      <c r="L78" s="132"/>
      <c r="M78" s="132"/>
      <c r="N78" s="132"/>
      <c r="O78" s="231"/>
      <c r="P78" s="229"/>
      <c r="Q78" s="289"/>
    </row>
    <row r="79" spans="1:17" s="1" customFormat="1" ht="20.100000000000001" customHeight="1" x14ac:dyDescent="0.2">
      <c r="A79" s="348"/>
      <c r="B79" s="283" t="s">
        <v>4</v>
      </c>
      <c r="C79" s="153" t="s">
        <v>30</v>
      </c>
      <c r="D79" s="37" t="s">
        <v>29</v>
      </c>
      <c r="E79" s="65">
        <v>629</v>
      </c>
      <c r="F79" s="262"/>
      <c r="G79" s="262"/>
      <c r="H79" s="294"/>
      <c r="I79" s="262"/>
      <c r="J79" s="300"/>
      <c r="K79" s="132"/>
      <c r="L79" s="132"/>
      <c r="M79" s="132"/>
      <c r="N79" s="132"/>
      <c r="O79" s="231"/>
      <c r="P79" s="229"/>
      <c r="Q79" s="289"/>
    </row>
    <row r="80" spans="1:17" s="1" customFormat="1" ht="20.100000000000001" customHeight="1" x14ac:dyDescent="0.2">
      <c r="A80" s="348"/>
      <c r="B80" s="284"/>
      <c r="C80" s="154"/>
      <c r="D80" s="25" t="s">
        <v>33</v>
      </c>
      <c r="E80" s="57">
        <v>398</v>
      </c>
      <c r="F80" s="262"/>
      <c r="G80" s="262"/>
      <c r="H80" s="294"/>
      <c r="I80" s="262"/>
      <c r="J80" s="300"/>
      <c r="K80" s="132"/>
      <c r="L80" s="132"/>
      <c r="M80" s="132"/>
      <c r="N80" s="132"/>
      <c r="O80" s="231"/>
      <c r="P80" s="229"/>
      <c r="Q80" s="289"/>
    </row>
    <row r="81" spans="1:17" ht="20.100000000000001" customHeight="1" x14ac:dyDescent="0.2">
      <c r="A81" s="348"/>
      <c r="B81" s="285"/>
      <c r="C81" s="155"/>
      <c r="D81" s="41" t="s">
        <v>38</v>
      </c>
      <c r="E81" s="63">
        <v>486</v>
      </c>
      <c r="F81" s="364"/>
      <c r="G81" s="262"/>
      <c r="H81" s="294"/>
      <c r="I81" s="262"/>
      <c r="J81" s="300"/>
      <c r="K81" s="132"/>
      <c r="L81" s="132"/>
      <c r="M81" s="132"/>
      <c r="N81" s="132"/>
      <c r="O81" s="231"/>
      <c r="P81" s="229"/>
      <c r="Q81" s="289"/>
    </row>
    <row r="82" spans="1:17" ht="20.100000000000001" customHeight="1" x14ac:dyDescent="0.2">
      <c r="A82" s="349"/>
      <c r="B82" s="39" t="s">
        <v>5</v>
      </c>
      <c r="C82" s="42" t="s">
        <v>35</v>
      </c>
      <c r="D82" s="41" t="s">
        <v>25</v>
      </c>
      <c r="E82" s="110">
        <v>618</v>
      </c>
      <c r="F82" s="365"/>
      <c r="G82" s="263"/>
      <c r="H82" s="295"/>
      <c r="I82" s="263"/>
      <c r="J82" s="301"/>
      <c r="K82" s="133"/>
      <c r="L82" s="133"/>
      <c r="M82" s="133"/>
      <c r="N82" s="133"/>
      <c r="O82" s="232"/>
      <c r="P82" s="230"/>
      <c r="Q82" s="289"/>
    </row>
    <row r="83" spans="1:17" ht="20.100000000000001" customHeight="1" x14ac:dyDescent="0.2">
      <c r="A83" s="145" t="s">
        <v>6</v>
      </c>
      <c r="B83" s="146"/>
      <c r="C83" s="146"/>
      <c r="D83" s="147"/>
      <c r="E83" s="105">
        <f>SUM(E76:E82)</f>
        <v>2504</v>
      </c>
      <c r="F83" s="159"/>
      <c r="G83" s="159"/>
      <c r="H83" s="159"/>
      <c r="I83" s="159"/>
      <c r="J83" s="160"/>
      <c r="K83" s="159"/>
      <c r="L83" s="159"/>
      <c r="M83" s="159"/>
      <c r="N83" s="159"/>
      <c r="O83" s="159"/>
      <c r="P83" s="160"/>
      <c r="Q83" s="289"/>
    </row>
    <row r="84" spans="1:17" s="23" customFormat="1" ht="20.100000000000001" customHeight="1" x14ac:dyDescent="0.2">
      <c r="A84" s="350" t="s">
        <v>73</v>
      </c>
      <c r="B84" s="238" t="s">
        <v>2</v>
      </c>
      <c r="C84" s="140" t="s">
        <v>15</v>
      </c>
      <c r="D84" s="20" t="s">
        <v>14</v>
      </c>
      <c r="E84" s="66">
        <v>461</v>
      </c>
      <c r="F84" s="361" t="s">
        <v>4</v>
      </c>
      <c r="G84" s="134" t="s">
        <v>4</v>
      </c>
      <c r="H84" s="134" t="s">
        <v>4</v>
      </c>
      <c r="I84" s="134"/>
      <c r="J84" s="305"/>
      <c r="K84" s="131" t="s">
        <v>4</v>
      </c>
      <c r="L84" s="131" t="s">
        <v>4</v>
      </c>
      <c r="M84" s="131" t="s">
        <v>4</v>
      </c>
      <c r="N84" s="131"/>
      <c r="O84" s="290"/>
      <c r="P84" s="228">
        <f>SUM(K84:O86)</f>
        <v>0</v>
      </c>
      <c r="Q84" s="289"/>
    </row>
    <row r="85" spans="1:17" s="23" customFormat="1" ht="20.100000000000001" customHeight="1" x14ac:dyDescent="0.2">
      <c r="A85" s="351"/>
      <c r="B85" s="239"/>
      <c r="C85" s="141"/>
      <c r="D85" s="24" t="s">
        <v>16</v>
      </c>
      <c r="E85" s="63">
        <v>142</v>
      </c>
      <c r="F85" s="362"/>
      <c r="G85" s="135"/>
      <c r="H85" s="135"/>
      <c r="I85" s="135"/>
      <c r="J85" s="306"/>
      <c r="K85" s="132"/>
      <c r="L85" s="132"/>
      <c r="M85" s="132"/>
      <c r="N85" s="132"/>
      <c r="O85" s="291"/>
      <c r="P85" s="229"/>
      <c r="Q85" s="289"/>
    </row>
    <row r="86" spans="1:17" ht="20.100000000000001" customHeight="1" x14ac:dyDescent="0.2">
      <c r="A86" s="352"/>
      <c r="B86" s="75" t="s">
        <v>4</v>
      </c>
      <c r="C86" s="80" t="s">
        <v>32</v>
      </c>
      <c r="D86" s="75" t="s">
        <v>31</v>
      </c>
      <c r="E86" s="58">
        <v>454</v>
      </c>
      <c r="F86" s="363"/>
      <c r="G86" s="136"/>
      <c r="H86" s="136"/>
      <c r="I86" s="136"/>
      <c r="J86" s="307"/>
      <c r="K86" s="133"/>
      <c r="L86" s="133"/>
      <c r="M86" s="133"/>
      <c r="N86" s="133"/>
      <c r="O86" s="292"/>
      <c r="P86" s="230"/>
      <c r="Q86" s="289"/>
    </row>
    <row r="87" spans="1:17" s="23" customFormat="1" ht="20.100000000000001" customHeight="1" x14ac:dyDescent="0.2">
      <c r="A87" s="145" t="s">
        <v>6</v>
      </c>
      <c r="B87" s="146"/>
      <c r="C87" s="146"/>
      <c r="D87" s="147"/>
      <c r="E87" s="105">
        <f>SUM(E84:E86)</f>
        <v>1057</v>
      </c>
      <c r="F87" s="159"/>
      <c r="G87" s="159"/>
      <c r="H87" s="159"/>
      <c r="I87" s="159"/>
      <c r="J87" s="160"/>
      <c r="K87" s="159"/>
      <c r="L87" s="159"/>
      <c r="M87" s="159"/>
      <c r="N87" s="159"/>
      <c r="O87" s="159"/>
      <c r="P87" s="160"/>
      <c r="Q87" s="289"/>
    </row>
    <row r="88" spans="1:17" s="23" customFormat="1" ht="20.100000000000001" customHeight="1" x14ac:dyDescent="0.2">
      <c r="A88" s="374" t="s">
        <v>74</v>
      </c>
      <c r="B88" s="308" t="s">
        <v>2</v>
      </c>
      <c r="C88" s="142" t="s">
        <v>34</v>
      </c>
      <c r="D88" s="100" t="s">
        <v>14</v>
      </c>
      <c r="E88" s="114">
        <v>79</v>
      </c>
      <c r="F88" s="302" t="s">
        <v>4</v>
      </c>
      <c r="G88" s="134">
        <v>212</v>
      </c>
      <c r="H88" s="134">
        <v>80</v>
      </c>
      <c r="I88" s="134"/>
      <c r="J88" s="318"/>
      <c r="K88" s="302" t="s">
        <v>4</v>
      </c>
      <c r="L88" s="134">
        <v>11409.84</v>
      </c>
      <c r="M88" s="134">
        <v>4305.6000000000004</v>
      </c>
      <c r="N88" s="134"/>
      <c r="O88" s="318"/>
      <c r="P88" s="228">
        <f>SUM(K88:O91)</f>
        <v>15715.44</v>
      </c>
      <c r="Q88" s="289"/>
    </row>
    <row r="89" spans="1:17" s="23" customFormat="1" ht="20.100000000000001" customHeight="1" x14ac:dyDescent="0.2">
      <c r="A89" s="375"/>
      <c r="B89" s="308"/>
      <c r="C89" s="143"/>
      <c r="D89" s="101" t="s">
        <v>16</v>
      </c>
      <c r="E89" s="113">
        <v>25</v>
      </c>
      <c r="F89" s="303"/>
      <c r="G89" s="135"/>
      <c r="H89" s="135"/>
      <c r="I89" s="135"/>
      <c r="J89" s="319"/>
      <c r="K89" s="303"/>
      <c r="L89" s="135"/>
      <c r="M89" s="135"/>
      <c r="N89" s="135"/>
      <c r="O89" s="319"/>
      <c r="P89" s="229"/>
      <c r="Q89" s="289"/>
    </row>
    <row r="90" spans="1:17" s="23" customFormat="1" ht="20.100000000000001" customHeight="1" x14ac:dyDescent="0.2">
      <c r="A90" s="375"/>
      <c r="B90" s="308"/>
      <c r="C90" s="144"/>
      <c r="D90" s="62" t="s">
        <v>43</v>
      </c>
      <c r="E90" s="115">
        <v>267</v>
      </c>
      <c r="F90" s="303"/>
      <c r="G90" s="135"/>
      <c r="H90" s="135"/>
      <c r="I90" s="135"/>
      <c r="J90" s="319"/>
      <c r="K90" s="303"/>
      <c r="L90" s="135"/>
      <c r="M90" s="135"/>
      <c r="N90" s="135"/>
      <c r="O90" s="319"/>
      <c r="P90" s="229"/>
      <c r="Q90" s="289"/>
    </row>
    <row r="91" spans="1:17" s="1" customFormat="1" ht="20.100000000000001" customHeight="1" x14ac:dyDescent="0.2">
      <c r="A91" s="375"/>
      <c r="B91" s="308"/>
      <c r="C91" s="16" t="s">
        <v>64</v>
      </c>
      <c r="D91" s="69" t="s">
        <v>65</v>
      </c>
      <c r="E91" s="121">
        <v>211</v>
      </c>
      <c r="F91" s="303"/>
      <c r="G91" s="135"/>
      <c r="H91" s="135"/>
      <c r="I91" s="135"/>
      <c r="J91" s="319"/>
      <c r="K91" s="303"/>
      <c r="L91" s="135"/>
      <c r="M91" s="135"/>
      <c r="N91" s="135"/>
      <c r="O91" s="319"/>
      <c r="P91" s="229"/>
      <c r="Q91" s="289"/>
    </row>
    <row r="92" spans="1:17" ht="20.100000000000001" customHeight="1" x14ac:dyDescent="0.2">
      <c r="A92" s="375"/>
      <c r="B92" s="69" t="s">
        <v>4</v>
      </c>
      <c r="C92" s="43" t="s">
        <v>32</v>
      </c>
      <c r="D92" s="69" t="s">
        <v>31</v>
      </c>
      <c r="E92" s="122">
        <v>481</v>
      </c>
      <c r="F92" s="303"/>
      <c r="G92" s="135"/>
      <c r="H92" s="135"/>
      <c r="I92" s="135"/>
      <c r="J92" s="319"/>
      <c r="K92" s="303"/>
      <c r="L92" s="135"/>
      <c r="M92" s="135"/>
      <c r="N92" s="135"/>
      <c r="O92" s="319"/>
      <c r="P92" s="229"/>
      <c r="Q92" s="289"/>
    </row>
    <row r="93" spans="1:17" ht="20.100000000000001" customHeight="1" x14ac:dyDescent="0.2">
      <c r="A93" s="375"/>
      <c r="B93" s="69" t="s">
        <v>4</v>
      </c>
      <c r="C93" s="43" t="s">
        <v>97</v>
      </c>
      <c r="D93" s="73" t="s">
        <v>39</v>
      </c>
      <c r="E93" s="122">
        <v>376</v>
      </c>
      <c r="F93" s="303"/>
      <c r="G93" s="135"/>
      <c r="H93" s="135"/>
      <c r="I93" s="135"/>
      <c r="J93" s="319"/>
      <c r="K93" s="303"/>
      <c r="L93" s="135"/>
      <c r="M93" s="135"/>
      <c r="N93" s="135"/>
      <c r="O93" s="319"/>
      <c r="P93" s="229"/>
      <c r="Q93" s="289"/>
    </row>
    <row r="94" spans="1:17" ht="20.100000000000001" customHeight="1" x14ac:dyDescent="0.2">
      <c r="A94" s="375"/>
      <c r="B94" s="102" t="s">
        <v>4</v>
      </c>
      <c r="C94" s="103" t="s">
        <v>66</v>
      </c>
      <c r="D94" s="15" t="s">
        <v>28</v>
      </c>
      <c r="E94" s="121">
        <v>522</v>
      </c>
      <c r="F94" s="303"/>
      <c r="G94" s="135"/>
      <c r="H94" s="135"/>
      <c r="I94" s="135"/>
      <c r="J94" s="319"/>
      <c r="K94" s="303"/>
      <c r="L94" s="135"/>
      <c r="M94" s="135"/>
      <c r="N94" s="135"/>
      <c r="O94" s="319"/>
      <c r="P94" s="229"/>
      <c r="Q94" s="289"/>
    </row>
    <row r="95" spans="1:17" ht="20.100000000000001" customHeight="1" x14ac:dyDescent="0.2">
      <c r="A95" s="375"/>
      <c r="B95" s="366" t="s">
        <v>4</v>
      </c>
      <c r="C95" s="312" t="s">
        <v>98</v>
      </c>
      <c r="D95" s="37" t="s">
        <v>29</v>
      </c>
      <c r="E95" s="77">
        <v>613</v>
      </c>
      <c r="F95" s="303"/>
      <c r="G95" s="135"/>
      <c r="H95" s="135"/>
      <c r="I95" s="135"/>
      <c r="J95" s="319"/>
      <c r="K95" s="303"/>
      <c r="L95" s="135"/>
      <c r="M95" s="135"/>
      <c r="N95" s="135"/>
      <c r="O95" s="319"/>
      <c r="P95" s="229"/>
      <c r="Q95" s="289"/>
    </row>
    <row r="96" spans="1:17" ht="20.100000000000001" customHeight="1" x14ac:dyDescent="0.2">
      <c r="A96" s="375"/>
      <c r="B96" s="367"/>
      <c r="C96" s="313"/>
      <c r="D96" s="25" t="s">
        <v>33</v>
      </c>
      <c r="E96" s="123">
        <v>398</v>
      </c>
      <c r="F96" s="303"/>
      <c r="G96" s="135"/>
      <c r="H96" s="135"/>
      <c r="I96" s="135"/>
      <c r="J96" s="319"/>
      <c r="K96" s="303"/>
      <c r="L96" s="135"/>
      <c r="M96" s="135"/>
      <c r="N96" s="135"/>
      <c r="O96" s="319"/>
      <c r="P96" s="229"/>
      <c r="Q96" s="289"/>
    </row>
    <row r="97" spans="1:17" ht="20.100000000000001" customHeight="1" x14ac:dyDescent="0.2">
      <c r="A97" s="375"/>
      <c r="B97" s="368"/>
      <c r="C97" s="314"/>
      <c r="D97" s="41" t="s">
        <v>38</v>
      </c>
      <c r="E97" s="78">
        <v>459</v>
      </c>
      <c r="F97" s="303"/>
      <c r="G97" s="135"/>
      <c r="H97" s="135"/>
      <c r="I97" s="135"/>
      <c r="J97" s="319"/>
      <c r="K97" s="303"/>
      <c r="L97" s="135"/>
      <c r="M97" s="135"/>
      <c r="N97" s="135"/>
      <c r="O97" s="319"/>
      <c r="P97" s="229"/>
      <c r="Q97" s="289"/>
    </row>
    <row r="98" spans="1:17" ht="20.100000000000001" customHeight="1" x14ac:dyDescent="0.2">
      <c r="A98" s="375"/>
      <c r="B98" s="372" t="s">
        <v>2</v>
      </c>
      <c r="C98" s="140" t="s">
        <v>15</v>
      </c>
      <c r="D98" s="20" t="s">
        <v>14</v>
      </c>
      <c r="E98" s="77">
        <v>498</v>
      </c>
      <c r="F98" s="303"/>
      <c r="G98" s="135"/>
      <c r="H98" s="135"/>
      <c r="I98" s="135"/>
      <c r="J98" s="319"/>
      <c r="K98" s="303"/>
      <c r="L98" s="135"/>
      <c r="M98" s="135"/>
      <c r="N98" s="135"/>
      <c r="O98" s="319"/>
      <c r="P98" s="229"/>
      <c r="Q98" s="289"/>
    </row>
    <row r="99" spans="1:17" ht="20.100000000000001" customHeight="1" x14ac:dyDescent="0.2">
      <c r="A99" s="375"/>
      <c r="B99" s="373"/>
      <c r="C99" s="141"/>
      <c r="D99" s="24" t="s">
        <v>16</v>
      </c>
      <c r="E99" s="78">
        <v>157</v>
      </c>
      <c r="F99" s="303"/>
      <c r="G99" s="135"/>
      <c r="H99" s="135"/>
      <c r="I99" s="135"/>
      <c r="J99" s="319"/>
      <c r="K99" s="303"/>
      <c r="L99" s="135"/>
      <c r="M99" s="135"/>
      <c r="N99" s="135"/>
      <c r="O99" s="319"/>
      <c r="P99" s="229"/>
      <c r="Q99" s="289"/>
    </row>
    <row r="100" spans="1:17" ht="20.100000000000001" customHeight="1" x14ac:dyDescent="0.2">
      <c r="A100" s="375"/>
      <c r="B100" s="240"/>
      <c r="C100" s="153" t="s">
        <v>35</v>
      </c>
      <c r="D100" s="20" t="s">
        <v>25</v>
      </c>
      <c r="E100" s="66">
        <v>545</v>
      </c>
      <c r="F100" s="303"/>
      <c r="G100" s="135"/>
      <c r="H100" s="135"/>
      <c r="I100" s="135"/>
      <c r="J100" s="319"/>
      <c r="K100" s="303"/>
      <c r="L100" s="135"/>
      <c r="M100" s="135"/>
      <c r="N100" s="135"/>
      <c r="O100" s="319"/>
      <c r="P100" s="229"/>
      <c r="Q100" s="289"/>
    </row>
    <row r="101" spans="1:17" ht="20.100000000000001" customHeight="1" x14ac:dyDescent="0.2">
      <c r="A101" s="375"/>
      <c r="B101" s="241"/>
      <c r="C101" s="155"/>
      <c r="D101" s="24" t="s">
        <v>27</v>
      </c>
      <c r="E101" s="58">
        <v>96</v>
      </c>
      <c r="F101" s="303"/>
      <c r="G101" s="135"/>
      <c r="H101" s="135"/>
      <c r="I101" s="135"/>
      <c r="J101" s="319"/>
      <c r="K101" s="303"/>
      <c r="L101" s="135"/>
      <c r="M101" s="135"/>
      <c r="N101" s="135"/>
      <c r="O101" s="319"/>
      <c r="P101" s="229"/>
      <c r="Q101" s="289"/>
    </row>
    <row r="102" spans="1:17" ht="20.100000000000001" customHeight="1" x14ac:dyDescent="0.2">
      <c r="A102" s="376"/>
      <c r="B102" s="150" t="s">
        <v>4</v>
      </c>
      <c r="C102" s="197" t="s">
        <v>45</v>
      </c>
      <c r="D102" s="18" t="s">
        <v>47</v>
      </c>
      <c r="E102" s="71">
        <v>379</v>
      </c>
      <c r="F102" s="303"/>
      <c r="G102" s="135"/>
      <c r="H102" s="135"/>
      <c r="I102" s="135"/>
      <c r="J102" s="319"/>
      <c r="K102" s="303"/>
      <c r="L102" s="135"/>
      <c r="M102" s="135"/>
      <c r="N102" s="135"/>
      <c r="O102" s="319"/>
      <c r="P102" s="229"/>
      <c r="Q102" s="289"/>
    </row>
    <row r="103" spans="1:17" ht="20.100000000000001" customHeight="1" x14ac:dyDescent="0.2">
      <c r="A103" s="377"/>
      <c r="B103" s="152"/>
      <c r="C103" s="198"/>
      <c r="D103" s="41" t="s">
        <v>48</v>
      </c>
      <c r="E103" s="58">
        <v>302</v>
      </c>
      <c r="F103" s="304"/>
      <c r="G103" s="136"/>
      <c r="H103" s="136"/>
      <c r="I103" s="136"/>
      <c r="J103" s="320"/>
      <c r="K103" s="304"/>
      <c r="L103" s="136"/>
      <c r="M103" s="136"/>
      <c r="N103" s="136"/>
      <c r="O103" s="320"/>
      <c r="P103" s="230"/>
      <c r="Q103" s="289"/>
    </row>
    <row r="104" spans="1:17" s="23" customFormat="1" ht="20.100000000000001" customHeight="1" x14ac:dyDescent="0.2">
      <c r="A104" s="145" t="s">
        <v>6</v>
      </c>
      <c r="B104" s="146"/>
      <c r="C104" s="146"/>
      <c r="D104" s="147"/>
      <c r="E104" s="105">
        <f>SUM(E88:E103)</f>
        <v>5408</v>
      </c>
      <c r="F104" s="159"/>
      <c r="G104" s="159"/>
      <c r="H104" s="159"/>
      <c r="I104" s="159"/>
      <c r="J104" s="160"/>
      <c r="K104" s="159"/>
      <c r="L104" s="159"/>
      <c r="M104" s="159"/>
      <c r="N104" s="159"/>
      <c r="O104" s="159"/>
      <c r="P104" s="160"/>
      <c r="Q104" s="289"/>
    </row>
    <row r="105" spans="1:17" s="1" customFormat="1" ht="20.100000000000001" customHeight="1" x14ac:dyDescent="0.2">
      <c r="A105" s="148" t="s">
        <v>1</v>
      </c>
      <c r="B105" s="197" t="s">
        <v>2</v>
      </c>
      <c r="C105" s="142" t="s">
        <v>15</v>
      </c>
      <c r="D105" s="20" t="s">
        <v>14</v>
      </c>
      <c r="E105" s="51">
        <v>491</v>
      </c>
      <c r="F105" s="361">
        <v>83</v>
      </c>
      <c r="G105" s="134">
        <v>10</v>
      </c>
      <c r="H105" s="134" t="s">
        <v>4</v>
      </c>
      <c r="I105" s="134"/>
      <c r="J105" s="182"/>
      <c r="K105" s="131">
        <v>4467.0600000000004</v>
      </c>
      <c r="L105" s="131">
        <v>538.20000000000005</v>
      </c>
      <c r="M105" s="131" t="s">
        <v>4</v>
      </c>
      <c r="N105" s="131"/>
      <c r="O105" s="173"/>
      <c r="P105" s="228">
        <f>SUM(K105:O108)</f>
        <v>5005.26</v>
      </c>
      <c r="Q105" s="289"/>
    </row>
    <row r="106" spans="1:17" s="1" customFormat="1" ht="20.100000000000001" customHeight="1" x14ac:dyDescent="0.2">
      <c r="A106" s="137"/>
      <c r="B106" s="198"/>
      <c r="C106" s="144"/>
      <c r="D106" s="24" t="s">
        <v>16</v>
      </c>
      <c r="E106" s="52">
        <v>163</v>
      </c>
      <c r="F106" s="362"/>
      <c r="G106" s="135"/>
      <c r="H106" s="135"/>
      <c r="I106" s="135"/>
      <c r="J106" s="183"/>
      <c r="K106" s="132"/>
      <c r="L106" s="132"/>
      <c r="M106" s="132"/>
      <c r="N106" s="132"/>
      <c r="O106" s="174"/>
      <c r="P106" s="229"/>
      <c r="Q106" s="289"/>
    </row>
    <row r="107" spans="1:17" s="1" customFormat="1" ht="20.100000000000001" customHeight="1" x14ac:dyDescent="0.2">
      <c r="A107" s="137"/>
      <c r="B107" s="156" t="s">
        <v>4</v>
      </c>
      <c r="C107" s="142" t="s">
        <v>18</v>
      </c>
      <c r="D107" s="20" t="s">
        <v>17</v>
      </c>
      <c r="E107" s="51">
        <v>446</v>
      </c>
      <c r="F107" s="362"/>
      <c r="G107" s="135"/>
      <c r="H107" s="135"/>
      <c r="I107" s="135"/>
      <c r="J107" s="183"/>
      <c r="K107" s="132"/>
      <c r="L107" s="132"/>
      <c r="M107" s="132"/>
      <c r="N107" s="132"/>
      <c r="O107" s="174"/>
      <c r="P107" s="229"/>
      <c r="Q107" s="289"/>
    </row>
    <row r="108" spans="1:17" s="1" customFormat="1" ht="20.100000000000001" customHeight="1" x14ac:dyDescent="0.2">
      <c r="A108" s="149"/>
      <c r="B108" s="157"/>
      <c r="C108" s="144"/>
      <c r="D108" s="24" t="s">
        <v>19</v>
      </c>
      <c r="E108" s="52">
        <v>762</v>
      </c>
      <c r="F108" s="363"/>
      <c r="G108" s="136"/>
      <c r="H108" s="136"/>
      <c r="I108" s="136"/>
      <c r="J108" s="184"/>
      <c r="K108" s="133"/>
      <c r="L108" s="133"/>
      <c r="M108" s="133"/>
      <c r="N108" s="133"/>
      <c r="O108" s="175"/>
      <c r="P108" s="229"/>
      <c r="Q108" s="289"/>
    </row>
    <row r="109" spans="1:17" s="2" customFormat="1" ht="20.100000000000001" customHeight="1" x14ac:dyDescent="0.2">
      <c r="A109" s="145" t="s">
        <v>6</v>
      </c>
      <c r="B109" s="146"/>
      <c r="C109" s="146"/>
      <c r="D109" s="147"/>
      <c r="E109" s="105">
        <f>SUM(E105:E108)</f>
        <v>1862</v>
      </c>
      <c r="F109" s="159"/>
      <c r="G109" s="159"/>
      <c r="H109" s="159"/>
      <c r="I109" s="159"/>
      <c r="J109" s="160"/>
      <c r="K109" s="180"/>
      <c r="L109" s="180"/>
      <c r="M109" s="180"/>
      <c r="N109" s="180"/>
      <c r="O109" s="180"/>
      <c r="P109" s="181"/>
      <c r="Q109" s="289"/>
    </row>
    <row r="110" spans="1:17" ht="20.100000000000001" customHeight="1" x14ac:dyDescent="0.2">
      <c r="A110" s="328" t="s">
        <v>79</v>
      </c>
      <c r="B110" s="156" t="s">
        <v>4</v>
      </c>
      <c r="C110" s="153" t="s">
        <v>37</v>
      </c>
      <c r="D110" s="20" t="s">
        <v>23</v>
      </c>
      <c r="E110" s="66">
        <v>380</v>
      </c>
      <c r="F110" s="356" t="s">
        <v>4</v>
      </c>
      <c r="G110" s="253" t="s">
        <v>4</v>
      </c>
      <c r="H110" s="253" t="s">
        <v>4</v>
      </c>
      <c r="I110" s="253"/>
      <c r="J110" s="271"/>
      <c r="K110" s="253" t="s">
        <v>4</v>
      </c>
      <c r="L110" s="253" t="s">
        <v>4</v>
      </c>
      <c r="M110" s="253" t="s">
        <v>4</v>
      </c>
      <c r="N110" s="253" t="s">
        <v>4</v>
      </c>
      <c r="O110" s="255" t="s">
        <v>4</v>
      </c>
      <c r="P110" s="274">
        <f>SUM(K110:O113)</f>
        <v>0</v>
      </c>
      <c r="Q110" s="289"/>
    </row>
    <row r="111" spans="1:17" ht="20.100000000000001" customHeight="1" x14ac:dyDescent="0.2">
      <c r="A111" s="329"/>
      <c r="B111" s="157"/>
      <c r="C111" s="155"/>
      <c r="D111" s="24" t="s">
        <v>24</v>
      </c>
      <c r="E111" s="58">
        <v>173</v>
      </c>
      <c r="F111" s="369"/>
      <c r="G111" s="270"/>
      <c r="H111" s="270"/>
      <c r="I111" s="270"/>
      <c r="J111" s="272"/>
      <c r="K111" s="270"/>
      <c r="L111" s="270"/>
      <c r="M111" s="270"/>
      <c r="N111" s="270"/>
      <c r="O111" s="324"/>
      <c r="P111" s="275"/>
      <c r="Q111" s="289"/>
    </row>
    <row r="112" spans="1:17" ht="20.100000000000001" customHeight="1" x14ac:dyDescent="0.2">
      <c r="A112" s="329"/>
      <c r="B112" s="156" t="s">
        <v>4</v>
      </c>
      <c r="C112" s="153" t="s">
        <v>35</v>
      </c>
      <c r="D112" s="20" t="s">
        <v>25</v>
      </c>
      <c r="E112" s="66">
        <v>641</v>
      </c>
      <c r="F112" s="369"/>
      <c r="G112" s="270"/>
      <c r="H112" s="270"/>
      <c r="I112" s="270"/>
      <c r="J112" s="272"/>
      <c r="K112" s="270"/>
      <c r="L112" s="270"/>
      <c r="M112" s="270"/>
      <c r="N112" s="270"/>
      <c r="O112" s="324"/>
      <c r="P112" s="275"/>
      <c r="Q112" s="289"/>
    </row>
    <row r="113" spans="1:17" ht="20.100000000000001" customHeight="1" x14ac:dyDescent="0.2">
      <c r="A113" s="330"/>
      <c r="B113" s="157"/>
      <c r="C113" s="155"/>
      <c r="D113" s="24" t="s">
        <v>27</v>
      </c>
      <c r="E113" s="58">
        <v>416</v>
      </c>
      <c r="F113" s="357"/>
      <c r="G113" s="254"/>
      <c r="H113" s="254"/>
      <c r="I113" s="254"/>
      <c r="J113" s="273"/>
      <c r="K113" s="254"/>
      <c r="L113" s="254"/>
      <c r="M113" s="254"/>
      <c r="N113" s="254"/>
      <c r="O113" s="256"/>
      <c r="P113" s="276"/>
      <c r="Q113" s="289"/>
    </row>
    <row r="114" spans="1:17" s="23" customFormat="1" ht="20.100000000000001" customHeight="1" thickBot="1" x14ac:dyDescent="0.25">
      <c r="A114" s="280" t="s">
        <v>6</v>
      </c>
      <c r="B114" s="281"/>
      <c r="C114" s="281"/>
      <c r="D114" s="282"/>
      <c r="E114" s="108">
        <f>SUM(E110:E113)</f>
        <v>1610</v>
      </c>
      <c r="F114" s="159"/>
      <c r="G114" s="159"/>
      <c r="H114" s="159"/>
      <c r="I114" s="159"/>
      <c r="J114" s="160"/>
      <c r="K114" s="159"/>
      <c r="L114" s="159"/>
      <c r="M114" s="159"/>
      <c r="N114" s="159"/>
      <c r="O114" s="159"/>
      <c r="P114" s="160"/>
      <c r="Q114" s="289"/>
    </row>
    <row r="115" spans="1:17" s="23" customFormat="1" ht="50.1" customHeight="1" thickBot="1" x14ac:dyDescent="0.25">
      <c r="A115" s="358" t="s">
        <v>85</v>
      </c>
      <c r="B115" s="359"/>
      <c r="C115" s="359"/>
      <c r="D115" s="359"/>
      <c r="E115" s="360"/>
      <c r="F115" s="267" t="s">
        <v>87</v>
      </c>
      <c r="G115" s="267"/>
      <c r="H115" s="267"/>
      <c r="I115" s="267"/>
      <c r="J115" s="268"/>
      <c r="K115" s="267" t="s">
        <v>104</v>
      </c>
      <c r="L115" s="267"/>
      <c r="M115" s="267"/>
      <c r="N115" s="267"/>
      <c r="O115" s="268"/>
      <c r="P115" s="269" t="s">
        <v>62</v>
      </c>
      <c r="Q115" s="269" t="s">
        <v>60</v>
      </c>
    </row>
    <row r="116" spans="1:17" s="23" customFormat="1" ht="50.1" customHeight="1" thickBot="1" x14ac:dyDescent="0.25">
      <c r="A116" s="126" t="s">
        <v>52</v>
      </c>
      <c r="B116" s="127" t="s">
        <v>40</v>
      </c>
      <c r="C116" s="127" t="s">
        <v>61</v>
      </c>
      <c r="D116" s="127" t="s">
        <v>51</v>
      </c>
      <c r="E116" s="128" t="s">
        <v>13</v>
      </c>
      <c r="F116" s="129" t="s">
        <v>81</v>
      </c>
      <c r="G116" s="127" t="s">
        <v>101</v>
      </c>
      <c r="H116" s="127" t="s">
        <v>82</v>
      </c>
      <c r="I116" s="127" t="s">
        <v>105</v>
      </c>
      <c r="J116" s="128" t="s">
        <v>83</v>
      </c>
      <c r="K116" s="130" t="s">
        <v>81</v>
      </c>
      <c r="L116" s="127" t="s">
        <v>101</v>
      </c>
      <c r="M116" s="127" t="s">
        <v>82</v>
      </c>
      <c r="N116" s="127" t="s">
        <v>105</v>
      </c>
      <c r="O116" s="128" t="s">
        <v>83</v>
      </c>
      <c r="P116" s="171"/>
      <c r="Q116" s="171"/>
    </row>
    <row r="117" spans="1:17" ht="20.100000000000001" customHeight="1" x14ac:dyDescent="0.2">
      <c r="A117" s="137" t="s">
        <v>55</v>
      </c>
      <c r="B117" s="195" t="s">
        <v>77</v>
      </c>
      <c r="C117" s="81" t="s">
        <v>56</v>
      </c>
      <c r="D117" s="85" t="s">
        <v>58</v>
      </c>
      <c r="E117" s="125">
        <v>35</v>
      </c>
      <c r="F117" s="370">
        <v>5</v>
      </c>
      <c r="G117" s="139">
        <v>6</v>
      </c>
      <c r="H117" s="139">
        <v>8</v>
      </c>
      <c r="I117" s="139"/>
      <c r="J117" s="334"/>
      <c r="K117" s="132">
        <v>52145.599999999999</v>
      </c>
      <c r="L117" s="132">
        <v>62574.42</v>
      </c>
      <c r="M117" s="132">
        <v>84432.960000000006</v>
      </c>
      <c r="N117" s="336"/>
      <c r="O117" s="174"/>
      <c r="P117" s="278">
        <f>SUM(K117:O128)</f>
        <v>199152.97999999998</v>
      </c>
      <c r="Q117" s="289">
        <f>P117</f>
        <v>199152.97999999998</v>
      </c>
    </row>
    <row r="118" spans="1:17" ht="20.100000000000001" customHeight="1" x14ac:dyDescent="0.2">
      <c r="A118" s="137"/>
      <c r="B118" s="195"/>
      <c r="C118" s="142" t="s">
        <v>21</v>
      </c>
      <c r="D118" s="31" t="s">
        <v>20</v>
      </c>
      <c r="E118" s="114">
        <v>34</v>
      </c>
      <c r="F118" s="370"/>
      <c r="G118" s="139"/>
      <c r="H118" s="139"/>
      <c r="I118" s="139"/>
      <c r="J118" s="334"/>
      <c r="K118" s="132"/>
      <c r="L118" s="132"/>
      <c r="M118" s="132"/>
      <c r="N118" s="336"/>
      <c r="O118" s="174"/>
      <c r="P118" s="279"/>
      <c r="Q118" s="289"/>
    </row>
    <row r="119" spans="1:17" ht="20.100000000000001" customHeight="1" x14ac:dyDescent="0.2">
      <c r="A119" s="137"/>
      <c r="B119" s="195"/>
      <c r="C119" s="144"/>
      <c r="D119" s="88" t="s">
        <v>22</v>
      </c>
      <c r="E119" s="124">
        <v>17</v>
      </c>
      <c r="F119" s="370"/>
      <c r="G119" s="139"/>
      <c r="H119" s="139"/>
      <c r="I119" s="139"/>
      <c r="J119" s="334"/>
      <c r="K119" s="132"/>
      <c r="L119" s="132"/>
      <c r="M119" s="132"/>
      <c r="N119" s="336"/>
      <c r="O119" s="174"/>
      <c r="P119" s="279"/>
      <c r="Q119" s="289"/>
    </row>
    <row r="120" spans="1:17" ht="20.100000000000001" customHeight="1" x14ac:dyDescent="0.2">
      <c r="A120" s="137"/>
      <c r="B120" s="195"/>
      <c r="C120" s="142" t="s">
        <v>57</v>
      </c>
      <c r="D120" s="88" t="s">
        <v>20</v>
      </c>
      <c r="E120" s="124">
        <v>19</v>
      </c>
      <c r="F120" s="370"/>
      <c r="G120" s="139"/>
      <c r="H120" s="139"/>
      <c r="I120" s="139"/>
      <c r="J120" s="334"/>
      <c r="K120" s="132"/>
      <c r="L120" s="132"/>
      <c r="M120" s="132"/>
      <c r="N120" s="336"/>
      <c r="O120" s="174"/>
      <c r="P120" s="279"/>
      <c r="Q120" s="289"/>
    </row>
    <row r="121" spans="1:17" ht="20.100000000000001" customHeight="1" x14ac:dyDescent="0.2">
      <c r="A121" s="137"/>
      <c r="B121" s="196"/>
      <c r="C121" s="144"/>
      <c r="D121" s="88" t="s">
        <v>22</v>
      </c>
      <c r="E121" s="124">
        <v>1</v>
      </c>
      <c r="F121" s="370"/>
      <c r="G121" s="139"/>
      <c r="H121" s="139"/>
      <c r="I121" s="139"/>
      <c r="J121" s="334"/>
      <c r="K121" s="132"/>
      <c r="L121" s="132"/>
      <c r="M121" s="132"/>
      <c r="N121" s="336"/>
      <c r="O121" s="174"/>
      <c r="P121" s="279"/>
      <c r="Q121" s="289"/>
    </row>
    <row r="122" spans="1:17" ht="20.100000000000001" customHeight="1" x14ac:dyDescent="0.2">
      <c r="A122" s="137"/>
      <c r="B122" s="33" t="s">
        <v>4</v>
      </c>
      <c r="C122" s="43" t="s">
        <v>64</v>
      </c>
      <c r="D122" s="34" t="s">
        <v>65</v>
      </c>
      <c r="E122" s="122">
        <v>15</v>
      </c>
      <c r="F122" s="370"/>
      <c r="G122" s="139"/>
      <c r="H122" s="139"/>
      <c r="I122" s="139"/>
      <c r="J122" s="334"/>
      <c r="K122" s="132"/>
      <c r="L122" s="132"/>
      <c r="M122" s="132"/>
      <c r="N122" s="336"/>
      <c r="O122" s="174"/>
      <c r="P122" s="279"/>
      <c r="Q122" s="289"/>
    </row>
    <row r="123" spans="1:17" ht="20.100000000000001" customHeight="1" x14ac:dyDescent="0.2">
      <c r="A123" s="137"/>
      <c r="B123" s="84" t="s">
        <v>2</v>
      </c>
      <c r="C123" s="83" t="s">
        <v>93</v>
      </c>
      <c r="D123" s="34" t="s">
        <v>14</v>
      </c>
      <c r="E123" s="122">
        <v>11</v>
      </c>
      <c r="F123" s="370"/>
      <c r="G123" s="139"/>
      <c r="H123" s="139"/>
      <c r="I123" s="139"/>
      <c r="J123" s="334"/>
      <c r="K123" s="132"/>
      <c r="L123" s="132"/>
      <c r="M123" s="132"/>
      <c r="N123" s="336"/>
      <c r="O123" s="174"/>
      <c r="P123" s="279"/>
      <c r="Q123" s="289"/>
    </row>
    <row r="124" spans="1:17" ht="20.100000000000001" customHeight="1" x14ac:dyDescent="0.2">
      <c r="A124" s="137"/>
      <c r="B124" s="90" t="s">
        <v>4</v>
      </c>
      <c r="C124" s="83" t="s">
        <v>90</v>
      </c>
      <c r="D124" s="34" t="s">
        <v>43</v>
      </c>
      <c r="E124" s="122">
        <v>11</v>
      </c>
      <c r="F124" s="370"/>
      <c r="G124" s="139"/>
      <c r="H124" s="139"/>
      <c r="I124" s="139"/>
      <c r="J124" s="334"/>
      <c r="K124" s="132"/>
      <c r="L124" s="132"/>
      <c r="M124" s="132"/>
      <c r="N124" s="336"/>
      <c r="O124" s="174"/>
      <c r="P124" s="279"/>
      <c r="Q124" s="289"/>
    </row>
    <row r="125" spans="1:17" ht="20.100000000000001" customHeight="1" x14ac:dyDescent="0.2">
      <c r="A125" s="137"/>
      <c r="B125" s="90" t="s">
        <v>4</v>
      </c>
      <c r="C125" s="83" t="s">
        <v>91</v>
      </c>
      <c r="D125" s="34" t="s">
        <v>17</v>
      </c>
      <c r="E125" s="122">
        <v>20</v>
      </c>
      <c r="F125" s="370"/>
      <c r="G125" s="139"/>
      <c r="H125" s="139"/>
      <c r="I125" s="139"/>
      <c r="J125" s="334"/>
      <c r="K125" s="132"/>
      <c r="L125" s="132"/>
      <c r="M125" s="132"/>
      <c r="N125" s="336"/>
      <c r="O125" s="174"/>
      <c r="P125" s="279"/>
      <c r="Q125" s="289"/>
    </row>
    <row r="126" spans="1:17" ht="20.100000000000001" customHeight="1" x14ac:dyDescent="0.2">
      <c r="A126" s="137"/>
      <c r="B126" s="90" t="s">
        <v>4</v>
      </c>
      <c r="C126" s="83" t="s">
        <v>92</v>
      </c>
      <c r="D126" s="34" t="s">
        <v>48</v>
      </c>
      <c r="E126" s="122">
        <v>11</v>
      </c>
      <c r="F126" s="370"/>
      <c r="G126" s="139"/>
      <c r="H126" s="139"/>
      <c r="I126" s="139"/>
      <c r="J126" s="334"/>
      <c r="K126" s="132"/>
      <c r="L126" s="132"/>
      <c r="M126" s="132"/>
      <c r="N126" s="336"/>
      <c r="O126" s="174"/>
      <c r="P126" s="279"/>
      <c r="Q126" s="289"/>
    </row>
    <row r="127" spans="1:17" ht="20.100000000000001" customHeight="1" x14ac:dyDescent="0.2">
      <c r="A127" s="137"/>
      <c r="B127" s="331" t="s">
        <v>4</v>
      </c>
      <c r="C127" s="142" t="s">
        <v>78</v>
      </c>
      <c r="D127" s="34" t="s">
        <v>23</v>
      </c>
      <c r="E127" s="122">
        <v>43</v>
      </c>
      <c r="F127" s="370"/>
      <c r="G127" s="139"/>
      <c r="H127" s="139"/>
      <c r="I127" s="139"/>
      <c r="J127" s="334"/>
      <c r="K127" s="132"/>
      <c r="L127" s="132"/>
      <c r="M127" s="132"/>
      <c r="N127" s="336"/>
      <c r="O127" s="174"/>
      <c r="P127" s="279"/>
      <c r="Q127" s="289"/>
    </row>
    <row r="128" spans="1:17" ht="20.100000000000001" customHeight="1" x14ac:dyDescent="0.2">
      <c r="A128" s="137"/>
      <c r="B128" s="332"/>
      <c r="C128" s="144"/>
      <c r="D128" s="34" t="s">
        <v>24</v>
      </c>
      <c r="E128" s="122">
        <v>1</v>
      </c>
      <c r="F128" s="371"/>
      <c r="G128" s="139"/>
      <c r="H128" s="139"/>
      <c r="I128" s="139"/>
      <c r="J128" s="334"/>
      <c r="K128" s="132"/>
      <c r="L128" s="132"/>
      <c r="M128" s="132"/>
      <c r="N128" s="336"/>
      <c r="O128" s="175"/>
      <c r="P128" s="279"/>
      <c r="Q128" s="289"/>
    </row>
    <row r="129" spans="1:31" ht="20.100000000000001" customHeight="1" thickBot="1" x14ac:dyDescent="0.25">
      <c r="A129" s="280" t="s">
        <v>6</v>
      </c>
      <c r="B129" s="281"/>
      <c r="C129" s="282"/>
      <c r="D129" s="93"/>
      <c r="E129" s="108">
        <f>SUM(E117:E128)</f>
        <v>218</v>
      </c>
      <c r="F129" s="326"/>
      <c r="G129" s="326"/>
      <c r="H129" s="326"/>
      <c r="I129" s="326"/>
      <c r="J129" s="326"/>
      <c r="K129" s="326"/>
      <c r="L129" s="326"/>
      <c r="M129" s="326"/>
      <c r="N129" s="326"/>
      <c r="O129" s="326"/>
      <c r="P129" s="326"/>
      <c r="Q129" s="327"/>
    </row>
    <row r="130" spans="1:31" s="1" customFormat="1" ht="30" customHeight="1" x14ac:dyDescent="0.2">
      <c r="A130" s="287" t="s">
        <v>3</v>
      </c>
      <c r="B130" s="287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R130" s="6"/>
      <c r="S130" s="6"/>
      <c r="T130" s="6"/>
      <c r="U130" s="3"/>
      <c r="V130" s="3"/>
      <c r="W130" s="3"/>
      <c r="X130" s="3"/>
      <c r="Y130" s="3"/>
      <c r="Z130" s="3"/>
      <c r="AA130" s="3"/>
      <c r="AB130" s="3"/>
      <c r="AC130" s="3"/>
      <c r="AE130" s="7"/>
    </row>
    <row r="131" spans="1:31" s="1" customFormat="1" ht="30" customHeight="1" x14ac:dyDescent="0.2">
      <c r="A131" s="259" t="s">
        <v>106</v>
      </c>
      <c r="B131" s="259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8" t="s">
        <v>59</v>
      </c>
      <c r="R131" s="5"/>
      <c r="S131" s="5"/>
      <c r="T131" s="5"/>
      <c r="U131" s="3"/>
      <c r="V131" s="3"/>
      <c r="W131" s="3"/>
      <c r="X131" s="3"/>
      <c r="Y131" s="3"/>
      <c r="Z131" s="3"/>
      <c r="AA131" s="3"/>
      <c r="AB131" s="3"/>
      <c r="AC131" s="3"/>
    </row>
    <row r="132" spans="1:31" ht="30" customHeight="1" x14ac:dyDescent="0.2">
      <c r="A132" s="259" t="s">
        <v>89</v>
      </c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9" t="s">
        <v>80</v>
      </c>
      <c r="R132" s="5"/>
      <c r="S132" s="5"/>
      <c r="T132" s="5"/>
      <c r="U132" s="3"/>
      <c r="V132" s="3"/>
      <c r="W132" s="3"/>
      <c r="X132" s="3"/>
      <c r="Y132" s="3"/>
      <c r="Z132" s="3"/>
      <c r="AA132" s="3"/>
      <c r="AB132" s="3"/>
      <c r="AC132" s="3"/>
    </row>
    <row r="133" spans="1:31" ht="30" customHeight="1" x14ac:dyDescent="0.2">
      <c r="A133" s="82" t="s">
        <v>108</v>
      </c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29" t="s">
        <v>85</v>
      </c>
      <c r="R133" s="5"/>
      <c r="S133" s="5"/>
      <c r="T133" s="5"/>
      <c r="U133" s="3"/>
      <c r="V133" s="3"/>
      <c r="W133" s="3"/>
      <c r="X133" s="3"/>
      <c r="Y133" s="3"/>
      <c r="Z133" s="3"/>
      <c r="AA133" s="3"/>
      <c r="AB133" s="3"/>
      <c r="AC133" s="3"/>
    </row>
    <row r="134" spans="1:31" ht="30" customHeight="1" x14ac:dyDescent="0.2">
      <c r="A134" s="82" t="s">
        <v>107</v>
      </c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29"/>
      <c r="R134" s="5"/>
      <c r="S134" s="5"/>
      <c r="T134" s="5"/>
      <c r="U134" s="3"/>
      <c r="V134" s="3"/>
      <c r="W134" s="3"/>
      <c r="X134" s="3"/>
      <c r="Y134" s="3"/>
      <c r="Z134" s="3"/>
      <c r="AA134" s="3"/>
      <c r="AB134" s="3"/>
      <c r="AC134" s="3"/>
    </row>
    <row r="135" spans="1:31" ht="30" customHeight="1" x14ac:dyDescent="0.2">
      <c r="A135" s="259" t="s">
        <v>95</v>
      </c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</row>
    <row r="136" spans="1:31" ht="30" customHeight="1" x14ac:dyDescent="0.2">
      <c r="A136" s="259" t="s">
        <v>99</v>
      </c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  <c r="P136" s="259"/>
    </row>
    <row r="137" spans="1:31" ht="30" customHeight="1" x14ac:dyDescent="0.2">
      <c r="A137" s="259"/>
      <c r="B137" s="259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  <c r="P137" s="259"/>
    </row>
    <row r="142" spans="1:31" x14ac:dyDescent="0.2">
      <c r="Q142" s="35"/>
    </row>
  </sheetData>
  <sheetProtection algorithmName="SHA-512" hashValue="gdHcqSH/WXA5F28GuYr1n7kHSlXvJi0UcrC+ov+gHKZzjpameGZ7p9V8xitu5+/OjqSN2/FIv8FnOYW5rCk/iw==" saltValue="9sret1ZK0H+w7QvIIOLT9g==" spinCount="100000" sheet="1" objects="1" scenarios="1" selectLockedCells="1" selectUnlockedCells="1"/>
  <mergeCells count="296">
    <mergeCell ref="P88:P103"/>
    <mergeCell ref="A51:D51"/>
    <mergeCell ref="A70:D70"/>
    <mergeCell ref="A75:D75"/>
    <mergeCell ref="A83:D83"/>
    <mergeCell ref="A87:D87"/>
    <mergeCell ref="L55:L56"/>
    <mergeCell ref="M55:M56"/>
    <mergeCell ref="N55:N56"/>
    <mergeCell ref="O55:O56"/>
    <mergeCell ref="K76:K82"/>
    <mergeCell ref="L76:L82"/>
    <mergeCell ref="K83:P83"/>
    <mergeCell ref="M76:M82"/>
    <mergeCell ref="N76:N82"/>
    <mergeCell ref="O76:O82"/>
    <mergeCell ref="P76:P82"/>
    <mergeCell ref="K75:P75"/>
    <mergeCell ref="J71:J74"/>
    <mergeCell ref="A88:A103"/>
    <mergeCell ref="B102:B103"/>
    <mergeCell ref="C102:C103"/>
    <mergeCell ref="F88:F103"/>
    <mergeCell ref="G88:G103"/>
    <mergeCell ref="A109:D109"/>
    <mergeCell ref="A114:D114"/>
    <mergeCell ref="B98:B99"/>
    <mergeCell ref="C98:C99"/>
    <mergeCell ref="C110:C111"/>
    <mergeCell ref="C52:C53"/>
    <mergeCell ref="C79:C81"/>
    <mergeCell ref="A105:A108"/>
    <mergeCell ref="B105:B106"/>
    <mergeCell ref="C105:C106"/>
    <mergeCell ref="A76:A82"/>
    <mergeCell ref="P105:P108"/>
    <mergeCell ref="K105:K108"/>
    <mergeCell ref="C55:C56"/>
    <mergeCell ref="P115:P116"/>
    <mergeCell ref="Q115:Q116"/>
    <mergeCell ref="A117:A128"/>
    <mergeCell ref="B117:B121"/>
    <mergeCell ref="F117:F128"/>
    <mergeCell ref="G117:G128"/>
    <mergeCell ref="H117:H128"/>
    <mergeCell ref="I117:I128"/>
    <mergeCell ref="J117:J128"/>
    <mergeCell ref="K117:K128"/>
    <mergeCell ref="L117:L128"/>
    <mergeCell ref="M117:M128"/>
    <mergeCell ref="N117:N128"/>
    <mergeCell ref="O117:O128"/>
    <mergeCell ref="P117:P128"/>
    <mergeCell ref="Q117:Q128"/>
    <mergeCell ref="B127:B128"/>
    <mergeCell ref="F109:J109"/>
    <mergeCell ref="K109:P109"/>
    <mergeCell ref="A110:A113"/>
    <mergeCell ref="B110:B111"/>
    <mergeCell ref="F110:F113"/>
    <mergeCell ref="G110:G113"/>
    <mergeCell ref="H110:H113"/>
    <mergeCell ref="I110:I113"/>
    <mergeCell ref="J110:J113"/>
    <mergeCell ref="K110:K113"/>
    <mergeCell ref="L110:L113"/>
    <mergeCell ref="M110:M113"/>
    <mergeCell ref="N110:N113"/>
    <mergeCell ref="O110:O113"/>
    <mergeCell ref="P110:P113"/>
    <mergeCell ref="B112:B113"/>
    <mergeCell ref="C112:C113"/>
    <mergeCell ref="N84:N86"/>
    <mergeCell ref="O84:O86"/>
    <mergeCell ref="P84:P86"/>
    <mergeCell ref="F87:J87"/>
    <mergeCell ref="K87:P87"/>
    <mergeCell ref="B88:B91"/>
    <mergeCell ref="C88:C90"/>
    <mergeCell ref="B95:B97"/>
    <mergeCell ref="C95:C97"/>
    <mergeCell ref="F84:F86"/>
    <mergeCell ref="G84:G86"/>
    <mergeCell ref="H84:H86"/>
    <mergeCell ref="I84:I86"/>
    <mergeCell ref="J84:J86"/>
    <mergeCell ref="K84:K86"/>
    <mergeCell ref="L84:L86"/>
    <mergeCell ref="M84:M86"/>
    <mergeCell ref="F104:J104"/>
    <mergeCell ref="K104:P104"/>
    <mergeCell ref="C107:C108"/>
    <mergeCell ref="F83:J83"/>
    <mergeCell ref="C76:C78"/>
    <mergeCell ref="F75:J75"/>
    <mergeCell ref="I71:I74"/>
    <mergeCell ref="C6:C7"/>
    <mergeCell ref="A9:A20"/>
    <mergeCell ref="C10:C11"/>
    <mergeCell ref="C12:C13"/>
    <mergeCell ref="C15:C17"/>
    <mergeCell ref="C19:C20"/>
    <mergeCell ref="C21:C22"/>
    <mergeCell ref="A23:D23"/>
    <mergeCell ref="A8:D8"/>
    <mergeCell ref="C28:C30"/>
    <mergeCell ref="C31:C32"/>
    <mergeCell ref="C33:C34"/>
    <mergeCell ref="C35:C36"/>
    <mergeCell ref="C38:C39"/>
    <mergeCell ref="C40:C42"/>
    <mergeCell ref="C46:C47"/>
    <mergeCell ref="B35:B36"/>
    <mergeCell ref="A28:A50"/>
    <mergeCell ref="B28:B32"/>
    <mergeCell ref="B46:B47"/>
    <mergeCell ref="G55:G56"/>
    <mergeCell ref="H55:H56"/>
    <mergeCell ref="I55:I56"/>
    <mergeCell ref="J55:J56"/>
    <mergeCell ref="B76:B78"/>
    <mergeCell ref="F76:F82"/>
    <mergeCell ref="G76:G82"/>
    <mergeCell ref="F70:J70"/>
    <mergeCell ref="F57:J57"/>
    <mergeCell ref="B79:B81"/>
    <mergeCell ref="H76:H82"/>
    <mergeCell ref="I76:I82"/>
    <mergeCell ref="J76:J82"/>
    <mergeCell ref="L105:L108"/>
    <mergeCell ref="M105:M108"/>
    <mergeCell ref="N105:N108"/>
    <mergeCell ref="O105:O108"/>
    <mergeCell ref="B84:B85"/>
    <mergeCell ref="A84:A86"/>
    <mergeCell ref="C84:C85"/>
    <mergeCell ref="F105:F108"/>
    <mergeCell ref="G105:G108"/>
    <mergeCell ref="H105:H108"/>
    <mergeCell ref="I105:I108"/>
    <mergeCell ref="J105:J108"/>
    <mergeCell ref="B107:B108"/>
    <mergeCell ref="B100:B101"/>
    <mergeCell ref="C100:C101"/>
    <mergeCell ref="A104:D104"/>
    <mergeCell ref="K88:K103"/>
    <mergeCell ref="L88:L103"/>
    <mergeCell ref="M88:M103"/>
    <mergeCell ref="N88:N103"/>
    <mergeCell ref="O88:O103"/>
    <mergeCell ref="H88:H103"/>
    <mergeCell ref="I88:I103"/>
    <mergeCell ref="J88:J103"/>
    <mergeCell ref="A137:P137"/>
    <mergeCell ref="A135:P135"/>
    <mergeCell ref="A136:P136"/>
    <mergeCell ref="A131:P131"/>
    <mergeCell ref="A132:P132"/>
    <mergeCell ref="F114:J114"/>
    <mergeCell ref="F129:Q129"/>
    <mergeCell ref="A130:P130"/>
    <mergeCell ref="A129:C129"/>
    <mergeCell ref="C118:C119"/>
    <mergeCell ref="C120:C121"/>
    <mergeCell ref="C127:C128"/>
    <mergeCell ref="K114:P114"/>
    <mergeCell ref="A115:E115"/>
    <mergeCell ref="F115:J115"/>
    <mergeCell ref="K115:O115"/>
    <mergeCell ref="K71:K74"/>
    <mergeCell ref="L71:L74"/>
    <mergeCell ref="M71:M74"/>
    <mergeCell ref="C71:C72"/>
    <mergeCell ref="C73:C74"/>
    <mergeCell ref="K70:P70"/>
    <mergeCell ref="A71:A74"/>
    <mergeCell ref="B71:B72"/>
    <mergeCell ref="F71:F74"/>
    <mergeCell ref="G71:G74"/>
    <mergeCell ref="H71:H74"/>
    <mergeCell ref="N71:N74"/>
    <mergeCell ref="O71:O74"/>
    <mergeCell ref="P71:P74"/>
    <mergeCell ref="B73:B74"/>
    <mergeCell ref="K57:P57"/>
    <mergeCell ref="P55:P56"/>
    <mergeCell ref="A57:D57"/>
    <mergeCell ref="K51:P51"/>
    <mergeCell ref="K52:K53"/>
    <mergeCell ref="L52:L53"/>
    <mergeCell ref="M52:M53"/>
    <mergeCell ref="N52:N53"/>
    <mergeCell ref="O52:O53"/>
    <mergeCell ref="P52:P53"/>
    <mergeCell ref="A54:D54"/>
    <mergeCell ref="F54:J54"/>
    <mergeCell ref="K54:P54"/>
    <mergeCell ref="A52:A53"/>
    <mergeCell ref="B52:B53"/>
    <mergeCell ref="F52:F53"/>
    <mergeCell ref="G52:G53"/>
    <mergeCell ref="H52:H53"/>
    <mergeCell ref="I52:I53"/>
    <mergeCell ref="J52:J53"/>
    <mergeCell ref="A55:A56"/>
    <mergeCell ref="B55:B56"/>
    <mergeCell ref="F55:F56"/>
    <mergeCell ref="K55:K56"/>
    <mergeCell ref="M28:M50"/>
    <mergeCell ref="N28:N50"/>
    <mergeCell ref="F51:J51"/>
    <mergeCell ref="O28:O50"/>
    <mergeCell ref="P28:P50"/>
    <mergeCell ref="G28:G50"/>
    <mergeCell ref="H28:H50"/>
    <mergeCell ref="I28:I50"/>
    <mergeCell ref="J28:J50"/>
    <mergeCell ref="L28:L50"/>
    <mergeCell ref="K28:K50"/>
    <mergeCell ref="F28:F50"/>
    <mergeCell ref="F27:J27"/>
    <mergeCell ref="F23:P23"/>
    <mergeCell ref="A24:A26"/>
    <mergeCell ref="B24:B26"/>
    <mergeCell ref="H24:H26"/>
    <mergeCell ref="I24:I26"/>
    <mergeCell ref="O24:O26"/>
    <mergeCell ref="P24:P26"/>
    <mergeCell ref="K24:K26"/>
    <mergeCell ref="L24:L26"/>
    <mergeCell ref="F24:F26"/>
    <mergeCell ref="G24:G26"/>
    <mergeCell ref="J24:J26"/>
    <mergeCell ref="M24:M26"/>
    <mergeCell ref="N24:N26"/>
    <mergeCell ref="C24:C26"/>
    <mergeCell ref="K27:P27"/>
    <mergeCell ref="A27:D27"/>
    <mergeCell ref="F8:J8"/>
    <mergeCell ref="K8:P8"/>
    <mergeCell ref="B9:B13"/>
    <mergeCell ref="F9:F22"/>
    <mergeCell ref="G9:G22"/>
    <mergeCell ref="B15:B17"/>
    <mergeCell ref="B19:B20"/>
    <mergeCell ref="B21:B22"/>
    <mergeCell ref="P9:P22"/>
    <mergeCell ref="H9:H22"/>
    <mergeCell ref="I9:I22"/>
    <mergeCell ref="J9:J22"/>
    <mergeCell ref="K9:K22"/>
    <mergeCell ref="L9:L22"/>
    <mergeCell ref="M9:M22"/>
    <mergeCell ref="N9:N22"/>
    <mergeCell ref="O9:O22"/>
    <mergeCell ref="A1:Q1"/>
    <mergeCell ref="A2:E2"/>
    <mergeCell ref="F2:J2"/>
    <mergeCell ref="K2:O2"/>
    <mergeCell ref="P2:P3"/>
    <mergeCell ref="Q2:Q3"/>
    <mergeCell ref="M4:M7"/>
    <mergeCell ref="N4:N7"/>
    <mergeCell ref="O4:O7"/>
    <mergeCell ref="P4:P7"/>
    <mergeCell ref="B6:B7"/>
    <mergeCell ref="H4:H7"/>
    <mergeCell ref="I4:I7"/>
    <mergeCell ref="J4:J7"/>
    <mergeCell ref="K4:K7"/>
    <mergeCell ref="L4:L7"/>
    <mergeCell ref="A4:A7"/>
    <mergeCell ref="B4:B5"/>
    <mergeCell ref="F4:F7"/>
    <mergeCell ref="G4:G7"/>
    <mergeCell ref="C4:C5"/>
    <mergeCell ref="Q4:Q114"/>
    <mergeCell ref="N58:N69"/>
    <mergeCell ref="O58:O69"/>
    <mergeCell ref="P58:P69"/>
    <mergeCell ref="A58:A69"/>
    <mergeCell ref="F58:F69"/>
    <mergeCell ref="G58:G69"/>
    <mergeCell ref="H58:H69"/>
    <mergeCell ref="I58:I69"/>
    <mergeCell ref="J58:J69"/>
    <mergeCell ref="K58:K69"/>
    <mergeCell ref="B58:B59"/>
    <mergeCell ref="B61:B63"/>
    <mergeCell ref="B65:B66"/>
    <mergeCell ref="B67:B68"/>
    <mergeCell ref="L58:L69"/>
    <mergeCell ref="M58:M69"/>
    <mergeCell ref="C61:C63"/>
    <mergeCell ref="C65:C66"/>
    <mergeCell ref="C67:C68"/>
  </mergeCells>
  <printOptions horizontalCentered="1"/>
  <pageMargins left="0.39370078740157483" right="0.39370078740157483" top="0.39370078740157483" bottom="0.39370078740157483" header="0.31496062992125984" footer="0.31496062992125984"/>
  <pageSetup paperSize="8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JAN A JUN 2026</vt:lpstr>
      <vt:lpstr>JUL A DEZ 2026</vt:lpstr>
      <vt:lpstr>'JAN A JUN 2026'!Area_de_impressao</vt:lpstr>
      <vt:lpstr>'JUL A DEZ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s1236148</dc:creator>
  <cp:lastModifiedBy>Alessandra Fernandes</cp:lastModifiedBy>
  <cp:lastPrinted>2024-03-18T17:42:40Z</cp:lastPrinted>
  <dcterms:created xsi:type="dcterms:W3CDTF">2013-09-03T13:27:25Z</dcterms:created>
  <dcterms:modified xsi:type="dcterms:W3CDTF">2026-10-06T14:06:09Z</dcterms:modified>
</cp:coreProperties>
</file>