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A:\ARQDOC\SPTRANS HOFFICE\HOME OFFICE 2026\MIDIAS\ACOMPANHAMENTOS\FECHAMENTOS\"/>
    </mc:Choice>
  </mc:AlternateContent>
  <xr:revisionPtr revIDLastSave="0" documentId="13_ncr:1_{2E414658-DC11-4BFF-B1D3-C50042144D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AN A JUN 2026" sheetId="5" r:id="rId1"/>
    <sheet name="JUL A DEZ 2026" sheetId="7" r:id="rId2"/>
  </sheets>
  <definedNames>
    <definedName name="_xlnm._FilterDatabase" localSheetId="0" hidden="1">'JAN A JUN 2026'!$F$1:$F$132</definedName>
    <definedName name="_xlnm._FilterDatabase" localSheetId="1" hidden="1">'JUL A DEZ 2026'!$F$1:$F$138</definedName>
    <definedName name="_xlnm.Print_Area" localSheetId="0">'JAN A JUN 2026'!$A$1:$S$132</definedName>
    <definedName name="_xlnm.Print_Area" localSheetId="1">'JUL A DEZ 2026'!$A$1:$S$137</definedName>
  </definedNames>
  <calcPr calcId="191029"/>
</workbook>
</file>

<file path=xl/calcChain.xml><?xml version="1.0" encoding="utf-8"?>
<calcChain xmlns="http://schemas.openxmlformats.org/spreadsheetml/2006/main">
  <c r="R114" i="5" l="1"/>
  <c r="S114" i="5" s="1"/>
  <c r="E126" i="7"/>
  <c r="R114" i="7"/>
  <c r="S114" i="7" s="1"/>
  <c r="E111" i="7"/>
  <c r="R107" i="7"/>
  <c r="E106" i="7"/>
  <c r="R102" i="7"/>
  <c r="E101" i="7"/>
  <c r="R91" i="7"/>
  <c r="E90" i="7"/>
  <c r="R87" i="7"/>
  <c r="E86" i="7"/>
  <c r="R79" i="7"/>
  <c r="E78" i="7"/>
  <c r="R74" i="7"/>
  <c r="E73" i="7"/>
  <c r="R61" i="7"/>
  <c r="E60" i="7"/>
  <c r="R58" i="7"/>
  <c r="E57" i="7"/>
  <c r="R55" i="7"/>
  <c r="E54" i="7"/>
  <c r="R52" i="7"/>
  <c r="E51" i="7"/>
  <c r="R28" i="7"/>
  <c r="E27" i="7"/>
  <c r="R24" i="7"/>
  <c r="E23" i="7"/>
  <c r="R9" i="7"/>
  <c r="E8" i="7"/>
  <c r="R4" i="7"/>
  <c r="S4" i="7" s="1"/>
  <c r="R58" i="5"/>
  <c r="R55" i="5"/>
  <c r="R61" i="5"/>
  <c r="R74" i="5"/>
  <c r="R79" i="5"/>
  <c r="R87" i="5"/>
  <c r="R107" i="5"/>
  <c r="R102" i="5"/>
  <c r="E57" i="5"/>
  <c r="E90" i="5"/>
  <c r="E101" i="5"/>
  <c r="E73" i="5"/>
  <c r="E54" i="5"/>
  <c r="R52" i="5"/>
  <c r="E126" i="5"/>
  <c r="E111" i="5"/>
  <c r="E106" i="5"/>
  <c r="E60" i="5"/>
  <c r="E51" i="5"/>
  <c r="E27" i="5"/>
  <c r="E23" i="5"/>
  <c r="E8" i="5"/>
  <c r="R91" i="5" l="1"/>
  <c r="R9" i="5" l="1"/>
  <c r="R4" i="5"/>
  <c r="R24" i="5" l="1"/>
  <c r="R28" i="5"/>
  <c r="S4" i="5" s="1"/>
  <c r="E86" i="5" l="1"/>
  <c r="E78" i="5"/>
</calcChain>
</file>

<file path=xl/sharedStrings.xml><?xml version="1.0" encoding="utf-8"?>
<sst xmlns="http://schemas.openxmlformats.org/spreadsheetml/2006/main" count="702" uniqueCount="106">
  <si>
    <t>Frota utilizada/mês</t>
  </si>
  <si>
    <t>Lamarca</t>
  </si>
  <si>
    <t>Consórcio Bandeirante</t>
  </si>
  <si>
    <t xml:space="preserve">Observações:  </t>
  </si>
  <si>
    <t>-</t>
  </si>
  <si>
    <t>Consórcio Transnoroeste</t>
  </si>
  <si>
    <t>Total</t>
  </si>
  <si>
    <t>Desconto na remuneração / Mês</t>
  </si>
  <si>
    <t>Janeiro</t>
  </si>
  <si>
    <t>Fevereiro</t>
  </si>
  <si>
    <t>Março</t>
  </si>
  <si>
    <t>Abril</t>
  </si>
  <si>
    <t>Junho</t>
  </si>
  <si>
    <t xml:space="preserve">Viação Grajaú </t>
  </si>
  <si>
    <t xml:space="preserve">Frota Disponível </t>
  </si>
  <si>
    <t>E1</t>
  </si>
  <si>
    <t xml:space="preserve">Santa Brígida </t>
  </si>
  <si>
    <t>AR1</t>
  </si>
  <si>
    <t>E2</t>
  </si>
  <si>
    <t xml:space="preserve">Sambaíba </t>
  </si>
  <si>
    <t>AR2</t>
  </si>
  <si>
    <t>E8</t>
  </si>
  <si>
    <t xml:space="preserve">Transpass </t>
  </si>
  <si>
    <t>AR9</t>
  </si>
  <si>
    <t>E5</t>
  </si>
  <si>
    <t>AR6</t>
  </si>
  <si>
    <t>D1</t>
  </si>
  <si>
    <t xml:space="preserve">Spencer Transporte </t>
  </si>
  <si>
    <t>D2</t>
  </si>
  <si>
    <t>D8</t>
  </si>
  <si>
    <t>E3</t>
  </si>
  <si>
    <t xml:space="preserve">Metropóle Paulista </t>
  </si>
  <si>
    <t>D5</t>
  </si>
  <si>
    <t xml:space="preserve">Pêssego </t>
  </si>
  <si>
    <t>E7</t>
  </si>
  <si>
    <t xml:space="preserve">Gato Preto  </t>
  </si>
  <si>
    <t xml:space="preserve">Norte Buss </t>
  </si>
  <si>
    <t xml:space="preserve">Move Buss </t>
  </si>
  <si>
    <t xml:space="preserve">Mobi Brasil  </t>
  </si>
  <si>
    <t>AR3</t>
  </si>
  <si>
    <t>E6</t>
  </si>
  <si>
    <t>Consórcio</t>
  </si>
  <si>
    <t>D12</t>
  </si>
  <si>
    <t>Transcap</t>
  </si>
  <si>
    <t>AR8</t>
  </si>
  <si>
    <t>KBPX</t>
  </si>
  <si>
    <t>Via Sudeste</t>
  </si>
  <si>
    <t>AR7</t>
  </si>
  <si>
    <t>E4</t>
  </si>
  <si>
    <t>AR5</t>
  </si>
  <si>
    <t>Express</t>
  </si>
  <si>
    <t>AR4</t>
  </si>
  <si>
    <t>Lotes</t>
  </si>
  <si>
    <t xml:space="preserve">Empresas cadastradas  na SPTrans </t>
  </si>
  <si>
    <t>Alfa Rodobus</t>
  </si>
  <si>
    <t>D13</t>
  </si>
  <si>
    <t>C2R</t>
  </si>
  <si>
    <t>Ambiental</t>
  </si>
  <si>
    <t>Campo Belo</t>
  </si>
  <si>
    <t>AR0</t>
  </si>
  <si>
    <t>Sancas e Anteparos</t>
  </si>
  <si>
    <t>Total - R$</t>
  </si>
  <si>
    <t>Concessionárias</t>
  </si>
  <si>
    <t xml:space="preserve"> R$</t>
  </si>
  <si>
    <t>Technology                    (Carrega Mais)</t>
  </si>
  <si>
    <t>Gatusa</t>
  </si>
  <si>
    <t>E9</t>
  </si>
  <si>
    <t xml:space="preserve">Movebuss (Move-SP) </t>
  </si>
  <si>
    <t>OVOXX</t>
  </si>
  <si>
    <t>IB MIDIA</t>
  </si>
  <si>
    <t>D3</t>
  </si>
  <si>
    <t>Transunião</t>
  </si>
  <si>
    <t>ASR MÍDIA</t>
  </si>
  <si>
    <t>MINA MKT</t>
  </si>
  <si>
    <t>ON BUS</t>
  </si>
  <si>
    <t xml:space="preserve">ANA GERALDI                                                  </t>
  </si>
  <si>
    <t xml:space="preserve">Maio </t>
  </si>
  <si>
    <t>BEBUS</t>
  </si>
  <si>
    <t>Consórcio Transvida</t>
  </si>
  <si>
    <t>Mobibrasil</t>
  </si>
  <si>
    <t>CBM</t>
  </si>
  <si>
    <t>Encosto dos bancos</t>
  </si>
  <si>
    <t>Julho</t>
  </si>
  <si>
    <t>Setembro</t>
  </si>
  <si>
    <t>Dezembro</t>
  </si>
  <si>
    <t>AS CARDOSO</t>
  </si>
  <si>
    <t>Mídia Eletrônica</t>
  </si>
  <si>
    <t>Mídia Impressa (sancas, anteparos, encosto de bancos e ações especiais)</t>
  </si>
  <si>
    <t>Anúncios/mês</t>
  </si>
  <si>
    <t xml:space="preserve">     b.  O desconto em mídia eletrônica é semanal, o valor apresentado é referente ao mês fechado.</t>
  </si>
  <si>
    <t>SPVISUAL</t>
  </si>
  <si>
    <t>2)  a. Os valores acima foram considerados a partir do fato gerador (mês da veiculação), e não pelo mês do efetivo abatimento na remuneração dos operadores.</t>
  </si>
  <si>
    <t>Gato Preto</t>
  </si>
  <si>
    <t>Sambaíba</t>
  </si>
  <si>
    <t>V. Sudeste</t>
  </si>
  <si>
    <t>Santa Brígida</t>
  </si>
  <si>
    <t>PCF PUBLICIDADE</t>
  </si>
  <si>
    <t>3) A frota informada para mídia eletrônica está devidamente selada e inspecionada. Iniciou suas veiculações em 06/05/2025.</t>
  </si>
  <si>
    <t>1) A quantidade de veículos poderá oscilar, em consequência de acréscimo ou exclusão de carros. (atualizado em fev/26)</t>
  </si>
  <si>
    <t>Viação Grajaú</t>
  </si>
  <si>
    <t>Metrópole Paulista</t>
  </si>
  <si>
    <t>4) A cadastrada Lamarca a partir de abril/25, incluiu encosto de bancos ao seu portifólio.</t>
  </si>
  <si>
    <r>
      <t xml:space="preserve">Mídia dentro do ônibus | </t>
    </r>
    <r>
      <rPr>
        <b/>
        <sz val="24"/>
        <color theme="6" tint="-0.249977111117893"/>
        <rFont val="Verdana"/>
        <family val="2"/>
      </rPr>
      <t>2026</t>
    </r>
  </si>
  <si>
    <t xml:space="preserve">Junho </t>
  </si>
  <si>
    <t xml:space="preserve">Agosto </t>
  </si>
  <si>
    <t>Novemro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</si>
</sst>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Verdana"/>
      <family val="2"/>
    </font>
    <font>
      <sz val="12"/>
      <color rgb="FF0070C0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sz val="11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sz val="14"/>
      <color theme="0"/>
      <name val="Verdana"/>
      <family val="2"/>
    </font>
    <font>
      <b/>
      <sz val="12"/>
      <color rgb="FF0070C0"/>
      <name val="Verdana"/>
      <family val="2"/>
    </font>
    <font>
      <b/>
      <sz val="12"/>
      <color theme="6" tint="-0.249977111117893"/>
      <name val="Verdana"/>
      <family val="2"/>
    </font>
    <font>
      <b/>
      <sz val="20"/>
      <color theme="6" tint="-0.249977111117893"/>
      <name val="Verdana"/>
      <family val="2"/>
    </font>
    <font>
      <b/>
      <sz val="24"/>
      <color theme="6" tint="-0.24997711111789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3" fontId="9" fillId="2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1" fillId="4" borderId="37" xfId="1" applyFont="1" applyFill="1" applyBorder="1" applyAlignment="1">
      <alignment horizontal="center" vertical="center" wrapText="1"/>
    </xf>
    <xf numFmtId="0" fontId="11" fillId="4" borderId="36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35" xfId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10" fillId="0" borderId="36" xfId="1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center"/>
    </xf>
    <xf numFmtId="0" fontId="4" fillId="0" borderId="36" xfId="1" applyFont="1" applyBorder="1" applyAlignment="1">
      <alignment horizontal="left" vertical="center"/>
    </xf>
    <xf numFmtId="0" fontId="4" fillId="0" borderId="36" xfId="1" applyFont="1" applyBorder="1" applyAlignment="1">
      <alignment horizontal="center" vertical="center"/>
    </xf>
    <xf numFmtId="0" fontId="6" fillId="0" borderId="0" xfId="0" applyFont="1"/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1" fillId="4" borderId="52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43" fontId="5" fillId="0" borderId="0" xfId="0" applyNumberFormat="1" applyFont="1"/>
    <xf numFmtId="0" fontId="11" fillId="0" borderId="38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11" fillId="4" borderId="6" xfId="1" applyFont="1" applyFill="1" applyBorder="1" applyAlignment="1">
      <alignment horizontal="center" vertical="center" wrapText="1"/>
    </xf>
    <xf numFmtId="0" fontId="11" fillId="4" borderId="34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11" fillId="4" borderId="55" xfId="1" applyFont="1" applyFill="1" applyBorder="1" applyAlignment="1">
      <alignment horizontal="center" vertical="center" wrapText="1"/>
    </xf>
    <xf numFmtId="0" fontId="11" fillId="4" borderId="56" xfId="1" applyFont="1" applyFill="1" applyBorder="1" applyAlignment="1">
      <alignment horizontal="center" vertical="center" wrapText="1"/>
    </xf>
    <xf numFmtId="0" fontId="11" fillId="4" borderId="57" xfId="1" applyFont="1" applyFill="1" applyBorder="1" applyAlignment="1">
      <alignment horizontal="center" vertical="center" wrapText="1"/>
    </xf>
    <xf numFmtId="0" fontId="11" fillId="4" borderId="58" xfId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5" fillId="0" borderId="36" xfId="1" applyFont="1" applyBorder="1" applyAlignment="1">
      <alignment vertical="center" wrapText="1"/>
    </xf>
    <xf numFmtId="0" fontId="5" fillId="0" borderId="36" xfId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43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6" xfId="1" applyFont="1" applyBorder="1" applyAlignment="1">
      <alignment horizontal="left" vertical="center"/>
    </xf>
    <xf numFmtId="0" fontId="5" fillId="0" borderId="47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6" xfId="1" applyFont="1" applyBorder="1" applyAlignment="1">
      <alignment horizontal="left" vertical="center" wrapText="1"/>
    </xf>
    <xf numFmtId="0" fontId="10" fillId="0" borderId="54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4" xfId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9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10" fillId="0" borderId="5" xfId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10" fillId="0" borderId="36" xfId="1" applyFont="1" applyBorder="1" applyAlignment="1">
      <alignment vertical="center" wrapText="1"/>
    </xf>
    <xf numFmtId="0" fontId="5" fillId="0" borderId="10" xfId="1" applyFont="1" applyBorder="1" applyAlignment="1">
      <alignment horizontal="left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39" xfId="0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3" fontId="8" fillId="5" borderId="40" xfId="0" applyNumberFormat="1" applyFont="1" applyFill="1" applyBorder="1" applyAlignment="1">
      <alignment horizontal="center" vertical="center"/>
    </xf>
    <xf numFmtId="43" fontId="8" fillId="5" borderId="27" xfId="0" applyNumberFormat="1" applyFont="1" applyFill="1" applyBorder="1" applyAlignment="1">
      <alignment horizontal="center" vertical="center"/>
    </xf>
    <xf numFmtId="43" fontId="8" fillId="5" borderId="41" xfId="0" applyNumberFormat="1" applyFont="1" applyFill="1" applyBorder="1" applyAlignment="1">
      <alignment horizontal="center" vertical="center"/>
    </xf>
    <xf numFmtId="43" fontId="10" fillId="0" borderId="24" xfId="0" applyNumberFormat="1" applyFont="1" applyBorder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43" fontId="10" fillId="0" borderId="9" xfId="0" applyNumberFormat="1" applyFont="1" applyBorder="1" applyAlignment="1">
      <alignment horizontal="center" vertical="center"/>
    </xf>
    <xf numFmtId="43" fontId="10" fillId="0" borderId="37" xfId="0" applyNumberFormat="1" applyFont="1" applyBorder="1" applyAlignment="1">
      <alignment horizontal="center" vertical="center"/>
    </xf>
    <xf numFmtId="43" fontId="10" fillId="0" borderId="38" xfId="0" applyNumberFormat="1" applyFont="1" applyBorder="1" applyAlignment="1">
      <alignment horizontal="center" vertical="center"/>
    </xf>
    <xf numFmtId="43" fontId="10" fillId="0" borderId="39" xfId="0" applyNumberFormat="1" applyFont="1" applyBorder="1" applyAlignment="1">
      <alignment horizontal="center" vertical="center"/>
    </xf>
    <xf numFmtId="43" fontId="10" fillId="0" borderId="3" xfId="0" applyNumberFormat="1" applyFont="1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43" fontId="10" fillId="0" borderId="6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4" fontId="3" fillId="4" borderId="11" xfId="1" applyNumberFormat="1" applyFont="1" applyFill="1" applyBorder="1" applyAlignment="1">
      <alignment horizontal="center" vertical="center"/>
    </xf>
    <xf numFmtId="4" fontId="3" fillId="4" borderId="1" xfId="1" applyNumberFormat="1" applyFont="1" applyFill="1" applyBorder="1" applyAlignment="1">
      <alignment horizontal="center" vertical="center"/>
    </xf>
    <xf numFmtId="4" fontId="3" fillId="4" borderId="18" xfId="1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43" fontId="7" fillId="0" borderId="27" xfId="0" applyNumberFormat="1" applyFont="1" applyBorder="1" applyAlignment="1">
      <alignment horizontal="center" vertical="center"/>
    </xf>
    <xf numFmtId="4" fontId="3" fillId="4" borderId="28" xfId="1" applyNumberFormat="1" applyFont="1" applyFill="1" applyBorder="1" applyAlignment="1">
      <alignment horizontal="center" vertical="center"/>
    </xf>
    <xf numFmtId="4" fontId="3" fillId="4" borderId="29" xfId="1" applyNumberFormat="1" applyFont="1" applyFill="1" applyBorder="1" applyAlignment="1">
      <alignment horizontal="center" vertical="center"/>
    </xf>
    <xf numFmtId="4" fontId="3" fillId="4" borderId="51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4" fontId="3" fillId="4" borderId="37" xfId="1" applyNumberFormat="1" applyFont="1" applyFill="1" applyBorder="1" applyAlignment="1">
      <alignment horizontal="center" vertical="center"/>
    </xf>
    <xf numFmtId="4" fontId="3" fillId="4" borderId="24" xfId="1" applyNumberFormat="1" applyFont="1" applyFill="1" applyBorder="1" applyAlignment="1">
      <alignment horizontal="center" vertical="center"/>
    </xf>
    <xf numFmtId="4" fontId="3" fillId="4" borderId="25" xfId="1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/>
    </xf>
    <xf numFmtId="1" fontId="10" fillId="0" borderId="43" xfId="0" applyNumberFormat="1" applyFont="1" applyBorder="1" applyAlignment="1">
      <alignment horizontal="center" vertical="center"/>
    </xf>
    <xf numFmtId="43" fontId="10" fillId="0" borderId="33" xfId="0" applyNumberFormat="1" applyFont="1" applyBorder="1" applyAlignment="1">
      <alignment horizontal="center" vertical="center"/>
    </xf>
    <xf numFmtId="43" fontId="10" fillId="0" borderId="53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0" fillId="0" borderId="25" xfId="0" applyNumberFormat="1" applyFont="1" applyBorder="1" applyAlignment="1">
      <alignment horizontal="center" vertical="center"/>
    </xf>
    <xf numFmtId="1" fontId="10" fillId="0" borderId="32" xfId="0" applyNumberFormat="1" applyFont="1" applyBorder="1" applyAlignment="1">
      <alignment horizontal="center" vertical="center"/>
    </xf>
    <xf numFmtId="1" fontId="10" fillId="0" borderId="26" xfId="0" applyNumberFormat="1" applyFont="1" applyBorder="1" applyAlignment="1">
      <alignment horizontal="center" vertical="center"/>
    </xf>
    <xf numFmtId="4" fontId="3" fillId="0" borderId="37" xfId="1" applyNumberFormat="1" applyFont="1" applyBorder="1" applyAlignment="1">
      <alignment horizontal="center" vertical="center"/>
    </xf>
    <xf numFmtId="4" fontId="3" fillId="0" borderId="39" xfId="1" applyNumberFormat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/>
    </xf>
    <xf numFmtId="4" fontId="3" fillId="0" borderId="19" xfId="1" applyNumberFormat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1" fontId="10" fillId="0" borderId="37" xfId="0" applyNumberFormat="1" applyFont="1" applyBorder="1" applyAlignment="1">
      <alignment horizontal="center" vertical="center"/>
    </xf>
    <xf numFmtId="1" fontId="10" fillId="0" borderId="38" xfId="0" applyNumberFormat="1" applyFont="1" applyBorder="1" applyAlignment="1">
      <alignment horizontal="center" vertical="center"/>
    </xf>
    <xf numFmtId="1" fontId="10" fillId="0" borderId="39" xfId="0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9" xfId="0" applyFont="1" applyBorder="1" applyAlignment="1">
      <alignment vertical="center" wrapText="1"/>
    </xf>
    <xf numFmtId="43" fontId="10" fillId="0" borderId="19" xfId="0" applyNumberFormat="1" applyFont="1" applyBorder="1" applyAlignment="1">
      <alignment horizontal="center" vertical="center"/>
    </xf>
    <xf numFmtId="43" fontId="10" fillId="0" borderId="43" xfId="0" applyNumberFormat="1" applyFont="1" applyBorder="1" applyAlignment="1">
      <alignment horizontal="center" vertical="center"/>
    </xf>
    <xf numFmtId="43" fontId="10" fillId="0" borderId="21" xfId="0" applyNumberFormat="1" applyFont="1" applyBorder="1" applyAlignment="1">
      <alignment horizontal="center" vertical="center"/>
    </xf>
    <xf numFmtId="4" fontId="3" fillId="0" borderId="38" xfId="1" applyNumberFormat="1" applyFont="1" applyBorder="1" applyAlignment="1">
      <alignment horizontal="center" vertical="center"/>
    </xf>
    <xf numFmtId="43" fontId="7" fillId="0" borderId="45" xfId="0" applyNumberFormat="1" applyFont="1" applyBorder="1" applyAlignment="1">
      <alignment horizontal="center" vertical="center"/>
    </xf>
    <xf numFmtId="43" fontId="10" fillId="0" borderId="25" xfId="0" applyNumberFormat="1" applyFont="1" applyBorder="1" applyAlignment="1">
      <alignment horizontal="center" vertical="center"/>
    </xf>
    <xf numFmtId="43" fontId="10" fillId="0" borderId="32" xfId="0" applyNumberFormat="1" applyFont="1" applyBorder="1" applyAlignment="1">
      <alignment horizontal="center" vertical="center"/>
    </xf>
    <xf numFmtId="43" fontId="10" fillId="0" borderId="26" xfId="0" applyNumberFormat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14" fillId="3" borderId="48" xfId="1" applyFont="1" applyFill="1" applyBorder="1" applyAlignment="1">
      <alignment horizontal="center" vertical="center" wrapText="1"/>
    </xf>
    <xf numFmtId="0" fontId="14" fillId="3" borderId="49" xfId="1" applyFont="1" applyFill="1" applyBorder="1" applyAlignment="1">
      <alignment horizontal="center" vertical="center" wrapText="1"/>
    </xf>
    <xf numFmtId="0" fontId="14" fillId="3" borderId="50" xfId="1" applyFont="1" applyFill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/>
    </xf>
    <xf numFmtId="4" fontId="3" fillId="0" borderId="25" xfId="1" applyNumberFormat="1" applyFont="1" applyBorder="1" applyAlignment="1">
      <alignment horizontal="center" vertical="center"/>
    </xf>
    <xf numFmtId="4" fontId="3" fillId="0" borderId="32" xfId="1" applyNumberFormat="1" applyFont="1" applyBorder="1" applyAlignment="1">
      <alignment horizontal="center" vertical="center"/>
    </xf>
    <xf numFmtId="4" fontId="3" fillId="0" borderId="26" xfId="1" applyNumberFormat="1" applyFont="1" applyBorder="1" applyAlignment="1">
      <alignment horizontal="center" vertical="center"/>
    </xf>
    <xf numFmtId="43" fontId="8" fillId="5" borderId="40" xfId="0" applyNumberFormat="1" applyFont="1" applyFill="1" applyBorder="1" applyAlignment="1">
      <alignment vertical="center"/>
    </xf>
    <xf numFmtId="43" fontId="8" fillId="5" borderId="27" xfId="0" applyNumberFormat="1" applyFont="1" applyFill="1" applyBorder="1" applyAlignment="1">
      <alignment vertical="center"/>
    </xf>
    <xf numFmtId="43" fontId="8" fillId="5" borderId="41" xfId="0" applyNumberFormat="1" applyFont="1" applyFill="1" applyBorder="1" applyAlignment="1">
      <alignment vertical="center"/>
    </xf>
    <xf numFmtId="43" fontId="12" fillId="6" borderId="37" xfId="0" applyNumberFormat="1" applyFont="1" applyFill="1" applyBorder="1" applyAlignment="1">
      <alignment horizontal="center" vertical="center"/>
    </xf>
    <xf numFmtId="43" fontId="12" fillId="6" borderId="38" xfId="0" applyNumberFormat="1" applyFont="1" applyFill="1" applyBorder="1" applyAlignment="1">
      <alignment horizontal="center" vertical="center"/>
    </xf>
    <xf numFmtId="0" fontId="8" fillId="4" borderId="28" xfId="1" applyFont="1" applyFill="1" applyBorder="1" applyAlignment="1">
      <alignment horizontal="center" vertical="center"/>
    </xf>
    <xf numFmtId="0" fontId="8" fillId="4" borderId="29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43" fontId="10" fillId="0" borderId="12" xfId="0" applyNumberFormat="1" applyFont="1" applyBorder="1" applyAlignment="1">
      <alignment horizontal="center" vertical="center"/>
    </xf>
    <xf numFmtId="43" fontId="10" fillId="0" borderId="13" xfId="0" applyNumberFormat="1" applyFont="1" applyBorder="1" applyAlignment="1">
      <alignment horizontal="center" vertical="center"/>
    </xf>
    <xf numFmtId="43" fontId="10" fillId="0" borderId="14" xfId="0" applyNumberFormat="1" applyFont="1" applyBorder="1" applyAlignment="1">
      <alignment horizontal="center" vertical="center"/>
    </xf>
    <xf numFmtId="43" fontId="8" fillId="5" borderId="40" xfId="0" applyNumberFormat="1" applyFont="1" applyFill="1" applyBorder="1" applyAlignment="1">
      <alignment horizontal="right" vertical="center"/>
    </xf>
    <xf numFmtId="43" fontId="8" fillId="5" borderId="41" xfId="0" applyNumberFormat="1" applyFont="1" applyFill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4" borderId="9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43" fontId="5" fillId="0" borderId="24" xfId="1" applyNumberFormat="1" applyFont="1" applyBorder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43" fontId="5" fillId="0" borderId="9" xfId="1" applyNumberFormat="1" applyFont="1" applyBorder="1" applyAlignment="1">
      <alignment horizontal="center" vertical="center"/>
    </xf>
    <xf numFmtId="43" fontId="7" fillId="5" borderId="40" xfId="0" applyNumberFormat="1" applyFont="1" applyFill="1" applyBorder="1" applyAlignment="1">
      <alignment horizontal="center" vertical="center"/>
    </xf>
    <xf numFmtId="43" fontId="7" fillId="5" borderId="27" xfId="0" applyNumberFormat="1" applyFont="1" applyFill="1" applyBorder="1" applyAlignment="1">
      <alignment horizontal="center" vertical="center"/>
    </xf>
    <xf numFmtId="43" fontId="7" fillId="5" borderId="41" xfId="0" applyNumberFormat="1" applyFont="1" applyFill="1" applyBorder="1" applyAlignment="1">
      <alignment horizontal="center" vertical="center"/>
    </xf>
    <xf numFmtId="43" fontId="5" fillId="0" borderId="3" xfId="1" applyNumberFormat="1" applyFont="1" applyBorder="1" applyAlignment="1">
      <alignment horizontal="center" vertical="center"/>
    </xf>
    <xf numFmtId="43" fontId="5" fillId="0" borderId="4" xfId="1" applyNumberFormat="1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center" vertical="center"/>
    </xf>
    <xf numFmtId="0" fontId="11" fillId="0" borderId="33" xfId="1" applyFont="1" applyBorder="1" applyAlignment="1">
      <alignment horizontal="left" vertical="center" wrapText="1"/>
    </xf>
    <xf numFmtId="0" fontId="11" fillId="0" borderId="3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/>
    </xf>
    <xf numFmtId="43" fontId="8" fillId="2" borderId="40" xfId="0" applyNumberFormat="1" applyFont="1" applyFill="1" applyBorder="1" applyAlignment="1">
      <alignment horizontal="center" vertical="center"/>
    </xf>
    <xf numFmtId="43" fontId="8" fillId="2" borderId="27" xfId="0" applyNumberFormat="1" applyFont="1" applyFill="1" applyBorder="1" applyAlignment="1">
      <alignment horizontal="center" vertical="center"/>
    </xf>
    <xf numFmtId="43" fontId="8" fillId="2" borderId="41" xfId="0" applyNumberFormat="1" applyFont="1" applyFill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0" fontId="16" fillId="4" borderId="48" xfId="1" applyFont="1" applyFill="1" applyBorder="1" applyAlignment="1">
      <alignment horizontal="center" vertical="center"/>
    </xf>
    <xf numFmtId="0" fontId="16" fillId="4" borderId="49" xfId="1" applyFont="1" applyFill="1" applyBorder="1" applyAlignment="1">
      <alignment horizontal="center" vertical="center"/>
    </xf>
    <xf numFmtId="0" fontId="16" fillId="4" borderId="50" xfId="1" applyFont="1" applyFill="1" applyBorder="1" applyAlignment="1">
      <alignment horizontal="center" vertical="center"/>
    </xf>
    <xf numFmtId="0" fontId="15" fillId="3" borderId="48" xfId="1" applyFont="1" applyFill="1" applyBorder="1" applyAlignment="1">
      <alignment horizontal="center" vertical="center" wrapText="1"/>
    </xf>
    <xf numFmtId="0" fontId="15" fillId="3" borderId="49" xfId="1" applyFont="1" applyFill="1" applyBorder="1" applyAlignment="1">
      <alignment horizontal="center" vertical="center" wrapText="1"/>
    </xf>
    <xf numFmtId="0" fontId="15" fillId="3" borderId="50" xfId="1" applyFont="1" applyFill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43" fontId="7" fillId="2" borderId="45" xfId="0" applyNumberFormat="1" applyFont="1" applyFill="1" applyBorder="1" applyAlignment="1">
      <alignment horizontal="center" vertical="center"/>
    </xf>
    <xf numFmtId="43" fontId="7" fillId="2" borderId="27" xfId="0" applyNumberFormat="1" applyFont="1" applyFill="1" applyBorder="1" applyAlignment="1">
      <alignment horizontal="center" vertical="center"/>
    </xf>
    <xf numFmtId="43" fontId="7" fillId="2" borderId="41" xfId="0" applyNumberFormat="1" applyFont="1" applyFill="1" applyBorder="1" applyAlignment="1">
      <alignment horizontal="center" vertical="center"/>
    </xf>
    <xf numFmtId="43" fontId="7" fillId="2" borderId="40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" fontId="3" fillId="0" borderId="43" xfId="1" applyNumberFormat="1" applyFont="1" applyBorder="1" applyAlignment="1">
      <alignment horizontal="center" vertical="center"/>
    </xf>
    <xf numFmtId="4" fontId="3" fillId="0" borderId="12" xfId="1" applyNumberFormat="1" applyFont="1" applyBorder="1" applyAlignment="1">
      <alignment horizontal="center" vertical="center"/>
    </xf>
    <xf numFmtId="4" fontId="3" fillId="0" borderId="14" xfId="1" applyNumberFormat="1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tabSelected="1" zoomScale="55" zoomScaleNormal="55" zoomScaleSheetLayoutView="70" workbookViewId="0">
      <selection activeCell="H9" sqref="H9:H22"/>
    </sheetView>
  </sheetViews>
  <sheetFormatPr defaultRowHeight="14.25" x14ac:dyDescent="0.2"/>
  <cols>
    <col min="1" max="1" width="32.7109375" style="4" customWidth="1"/>
    <col min="2" max="2" width="35.7109375" style="4" customWidth="1"/>
    <col min="3" max="4" width="24.7109375" style="4" customWidth="1"/>
    <col min="5" max="17" width="25.7109375" style="4" customWidth="1"/>
    <col min="18" max="19" width="29.7109375" style="4" customWidth="1"/>
    <col min="20" max="16384" width="9.140625" style="4"/>
  </cols>
  <sheetData>
    <row r="1" spans="1:19" s="1" customFormat="1" ht="50.1" customHeight="1" thickBot="1" x14ac:dyDescent="0.25">
      <c r="A1" s="320" t="s">
        <v>102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2"/>
    </row>
    <row r="2" spans="1:19" s="1" customFormat="1" ht="50.1" customHeight="1" thickBot="1" x14ac:dyDescent="0.25">
      <c r="A2" s="323" t="s">
        <v>87</v>
      </c>
      <c r="B2" s="324"/>
      <c r="C2" s="324"/>
      <c r="D2" s="324"/>
      <c r="E2" s="325"/>
      <c r="F2" s="326" t="s">
        <v>0</v>
      </c>
      <c r="G2" s="327"/>
      <c r="H2" s="327"/>
      <c r="I2" s="327"/>
      <c r="J2" s="327"/>
      <c r="K2" s="328"/>
      <c r="L2" s="326" t="s">
        <v>7</v>
      </c>
      <c r="M2" s="327"/>
      <c r="N2" s="327"/>
      <c r="O2" s="327"/>
      <c r="P2" s="327"/>
      <c r="Q2" s="328"/>
      <c r="R2" s="329" t="s">
        <v>63</v>
      </c>
      <c r="S2" s="330" t="s">
        <v>61</v>
      </c>
    </row>
    <row r="3" spans="1:19" s="1" customFormat="1" ht="50.1" customHeight="1" thickBot="1" x14ac:dyDescent="0.25">
      <c r="A3" s="10" t="s">
        <v>53</v>
      </c>
      <c r="B3" s="11" t="s">
        <v>41</v>
      </c>
      <c r="C3" s="11" t="s">
        <v>62</v>
      </c>
      <c r="D3" s="11" t="s">
        <v>52</v>
      </c>
      <c r="E3" s="12" t="s">
        <v>14</v>
      </c>
      <c r="F3" s="13" t="s">
        <v>8</v>
      </c>
      <c r="G3" s="11" t="s">
        <v>9</v>
      </c>
      <c r="H3" s="11" t="s">
        <v>10</v>
      </c>
      <c r="I3" s="11" t="s">
        <v>11</v>
      </c>
      <c r="J3" s="11" t="s">
        <v>76</v>
      </c>
      <c r="K3" s="26" t="s">
        <v>12</v>
      </c>
      <c r="L3" s="14" t="s">
        <v>8</v>
      </c>
      <c r="M3" s="11" t="s">
        <v>9</v>
      </c>
      <c r="N3" s="11" t="s">
        <v>10</v>
      </c>
      <c r="O3" s="11" t="s">
        <v>11</v>
      </c>
      <c r="P3" s="11" t="s">
        <v>76</v>
      </c>
      <c r="Q3" s="26" t="s">
        <v>12</v>
      </c>
      <c r="R3" s="154"/>
      <c r="S3" s="330"/>
    </row>
    <row r="4" spans="1:19" s="1" customFormat="1" ht="20.100000000000001" customHeight="1" x14ac:dyDescent="0.2">
      <c r="A4" s="163" t="s">
        <v>1</v>
      </c>
      <c r="B4" s="166" t="s">
        <v>2</v>
      </c>
      <c r="C4" s="161" t="s">
        <v>16</v>
      </c>
      <c r="D4" s="20" t="s">
        <v>15</v>
      </c>
      <c r="E4" s="88">
        <v>491</v>
      </c>
      <c r="F4" s="176">
        <v>10</v>
      </c>
      <c r="G4" s="123">
        <v>10</v>
      </c>
      <c r="H4" s="123">
        <v>10</v>
      </c>
      <c r="I4" s="123">
        <v>10</v>
      </c>
      <c r="J4" s="123">
        <v>10</v>
      </c>
      <c r="K4" s="317"/>
      <c r="L4" s="273">
        <v>538.20000000000005</v>
      </c>
      <c r="M4" s="135">
        <v>538.20000000000005</v>
      </c>
      <c r="N4" s="135">
        <v>538.20000000000005</v>
      </c>
      <c r="O4" s="135">
        <v>538.20000000000005</v>
      </c>
      <c r="P4" s="135">
        <v>538.20000000000005</v>
      </c>
      <c r="Q4" s="242"/>
      <c r="R4" s="331">
        <f>SUM(L4:Q7)</f>
        <v>2691</v>
      </c>
      <c r="S4" s="246">
        <f>SUM(R4,R9,R24,R28,R52,R55,R58,R61,R74,R79,R87,R91,R102,R107)</f>
        <v>135734.04</v>
      </c>
    </row>
    <row r="5" spans="1:19" s="1" customFormat="1" ht="20.100000000000001" customHeight="1" x14ac:dyDescent="0.2">
      <c r="A5" s="164"/>
      <c r="B5" s="167"/>
      <c r="C5" s="162"/>
      <c r="D5" s="24" t="s">
        <v>17</v>
      </c>
      <c r="E5" s="99">
        <v>163</v>
      </c>
      <c r="F5" s="177"/>
      <c r="G5" s="124"/>
      <c r="H5" s="124"/>
      <c r="I5" s="124"/>
      <c r="J5" s="124"/>
      <c r="K5" s="318"/>
      <c r="L5" s="274"/>
      <c r="M5" s="136"/>
      <c r="N5" s="136"/>
      <c r="O5" s="136"/>
      <c r="P5" s="136"/>
      <c r="Q5" s="243"/>
      <c r="R5" s="332"/>
      <c r="S5" s="155"/>
    </row>
    <row r="6" spans="1:19" s="1" customFormat="1" ht="20.100000000000001" customHeight="1" x14ac:dyDescent="0.2">
      <c r="A6" s="164"/>
      <c r="B6" s="159" t="s">
        <v>4</v>
      </c>
      <c r="C6" s="161" t="s">
        <v>19</v>
      </c>
      <c r="D6" s="20" t="s">
        <v>18</v>
      </c>
      <c r="E6" s="88">
        <v>446</v>
      </c>
      <c r="F6" s="177"/>
      <c r="G6" s="124"/>
      <c r="H6" s="124"/>
      <c r="I6" s="124"/>
      <c r="J6" s="124"/>
      <c r="K6" s="318"/>
      <c r="L6" s="274"/>
      <c r="M6" s="136"/>
      <c r="N6" s="136"/>
      <c r="O6" s="136"/>
      <c r="P6" s="136"/>
      <c r="Q6" s="243"/>
      <c r="R6" s="332"/>
      <c r="S6" s="155"/>
    </row>
    <row r="7" spans="1:19" s="1" customFormat="1" ht="20.100000000000001" customHeight="1" x14ac:dyDescent="0.2">
      <c r="A7" s="165"/>
      <c r="B7" s="160"/>
      <c r="C7" s="162"/>
      <c r="D7" s="24" t="s">
        <v>20</v>
      </c>
      <c r="E7" s="99">
        <v>762</v>
      </c>
      <c r="F7" s="178"/>
      <c r="G7" s="125"/>
      <c r="H7" s="125"/>
      <c r="I7" s="125"/>
      <c r="J7" s="125"/>
      <c r="K7" s="319"/>
      <c r="L7" s="275"/>
      <c r="M7" s="137"/>
      <c r="N7" s="137"/>
      <c r="O7" s="137"/>
      <c r="P7" s="137"/>
      <c r="Q7" s="244"/>
      <c r="R7" s="333"/>
      <c r="S7" s="155"/>
    </row>
    <row r="8" spans="1:19" s="2" customFormat="1" ht="20.100000000000001" customHeight="1" x14ac:dyDescent="0.2">
      <c r="A8" s="141" t="s">
        <v>6</v>
      </c>
      <c r="B8" s="142"/>
      <c r="C8" s="143"/>
      <c r="D8" s="94"/>
      <c r="E8" s="109">
        <f>SUM(E4:E7)</f>
        <v>1862</v>
      </c>
      <c r="F8" s="144"/>
      <c r="G8" s="145"/>
      <c r="H8" s="145"/>
      <c r="I8" s="145"/>
      <c r="J8" s="145"/>
      <c r="K8" s="146"/>
      <c r="L8" s="173"/>
      <c r="M8" s="174"/>
      <c r="N8" s="174"/>
      <c r="O8" s="174"/>
      <c r="P8" s="174"/>
      <c r="Q8" s="174"/>
      <c r="R8" s="175"/>
      <c r="S8" s="155"/>
    </row>
    <row r="9" spans="1:19" ht="20.100000000000001" customHeight="1" x14ac:dyDescent="0.2">
      <c r="A9" s="164" t="s">
        <v>77</v>
      </c>
      <c r="B9" s="270" t="s">
        <v>78</v>
      </c>
      <c r="C9" s="101" t="s">
        <v>57</v>
      </c>
      <c r="D9" s="30" t="s">
        <v>59</v>
      </c>
      <c r="E9" s="102">
        <v>237</v>
      </c>
      <c r="F9" s="308">
        <v>240</v>
      </c>
      <c r="G9" s="311">
        <v>240</v>
      </c>
      <c r="H9" s="311">
        <v>250</v>
      </c>
      <c r="I9" s="311">
        <v>250</v>
      </c>
      <c r="J9" s="311">
        <v>200</v>
      </c>
      <c r="K9" s="314"/>
      <c r="L9" s="273">
        <v>12916.8</v>
      </c>
      <c r="M9" s="135">
        <v>12916.8</v>
      </c>
      <c r="N9" s="135">
        <v>13455</v>
      </c>
      <c r="O9" s="135">
        <v>13455</v>
      </c>
      <c r="P9" s="135">
        <v>10764</v>
      </c>
      <c r="Q9" s="242"/>
      <c r="R9" s="305">
        <f>SUM(L9:Q20)</f>
        <v>63507.6</v>
      </c>
      <c r="S9" s="155"/>
    </row>
    <row r="10" spans="1:19" ht="20.100000000000001" customHeight="1" x14ac:dyDescent="0.2">
      <c r="A10" s="164"/>
      <c r="B10" s="271"/>
      <c r="C10" s="179" t="s">
        <v>22</v>
      </c>
      <c r="D10" s="31" t="s">
        <v>21</v>
      </c>
      <c r="E10" s="88">
        <v>213</v>
      </c>
      <c r="F10" s="309"/>
      <c r="G10" s="312"/>
      <c r="H10" s="312"/>
      <c r="I10" s="312"/>
      <c r="J10" s="312"/>
      <c r="K10" s="315"/>
      <c r="L10" s="274"/>
      <c r="M10" s="136"/>
      <c r="N10" s="136"/>
      <c r="O10" s="136"/>
      <c r="P10" s="136"/>
      <c r="Q10" s="243"/>
      <c r="R10" s="306"/>
      <c r="S10" s="155"/>
    </row>
    <row r="11" spans="1:19" ht="20.100000000000001" customHeight="1" x14ac:dyDescent="0.2">
      <c r="A11" s="164"/>
      <c r="B11" s="271"/>
      <c r="C11" s="180"/>
      <c r="D11" s="32" t="s">
        <v>23</v>
      </c>
      <c r="E11" s="99">
        <v>109</v>
      </c>
      <c r="F11" s="309"/>
      <c r="G11" s="312"/>
      <c r="H11" s="312"/>
      <c r="I11" s="312"/>
      <c r="J11" s="312"/>
      <c r="K11" s="315"/>
      <c r="L11" s="274"/>
      <c r="M11" s="136"/>
      <c r="N11" s="136"/>
      <c r="O11" s="136"/>
      <c r="P11" s="136"/>
      <c r="Q11" s="243"/>
      <c r="R11" s="306"/>
      <c r="S11" s="155"/>
    </row>
    <row r="12" spans="1:19" ht="20.100000000000001" customHeight="1" x14ac:dyDescent="0.2">
      <c r="A12" s="164"/>
      <c r="B12" s="271"/>
      <c r="C12" s="179" t="s">
        <v>58</v>
      </c>
      <c r="D12" s="31" t="s">
        <v>21</v>
      </c>
      <c r="E12" s="88">
        <v>314</v>
      </c>
      <c r="F12" s="309"/>
      <c r="G12" s="312"/>
      <c r="H12" s="312"/>
      <c r="I12" s="312"/>
      <c r="J12" s="312"/>
      <c r="K12" s="315"/>
      <c r="L12" s="274"/>
      <c r="M12" s="136"/>
      <c r="N12" s="136"/>
      <c r="O12" s="136"/>
      <c r="P12" s="136"/>
      <c r="Q12" s="243"/>
      <c r="R12" s="306"/>
      <c r="S12" s="155"/>
    </row>
    <row r="13" spans="1:19" ht="20.100000000000001" customHeight="1" x14ac:dyDescent="0.2">
      <c r="A13" s="164"/>
      <c r="B13" s="272"/>
      <c r="C13" s="180"/>
      <c r="D13" s="32" t="s">
        <v>23</v>
      </c>
      <c r="E13" s="99">
        <v>146</v>
      </c>
      <c r="F13" s="309"/>
      <c r="G13" s="312"/>
      <c r="H13" s="312"/>
      <c r="I13" s="312"/>
      <c r="J13" s="312"/>
      <c r="K13" s="315"/>
      <c r="L13" s="274"/>
      <c r="M13" s="136"/>
      <c r="N13" s="136"/>
      <c r="O13" s="136"/>
      <c r="P13" s="136"/>
      <c r="Q13" s="243"/>
      <c r="R13" s="306"/>
      <c r="S13" s="155"/>
    </row>
    <row r="14" spans="1:19" ht="20.100000000000001" customHeight="1" x14ac:dyDescent="0.2">
      <c r="A14" s="164"/>
      <c r="B14" s="33" t="s">
        <v>4</v>
      </c>
      <c r="C14" s="43" t="s">
        <v>79</v>
      </c>
      <c r="D14" s="34" t="s">
        <v>24</v>
      </c>
      <c r="E14" s="38">
        <v>391</v>
      </c>
      <c r="F14" s="309"/>
      <c r="G14" s="312"/>
      <c r="H14" s="312"/>
      <c r="I14" s="312"/>
      <c r="J14" s="312"/>
      <c r="K14" s="315"/>
      <c r="L14" s="274"/>
      <c r="M14" s="136"/>
      <c r="N14" s="136"/>
      <c r="O14" s="136"/>
      <c r="P14" s="136"/>
      <c r="Q14" s="243"/>
      <c r="R14" s="306"/>
      <c r="S14" s="155"/>
    </row>
    <row r="15" spans="1:19" s="1" customFormat="1" ht="20.100000000000001" customHeight="1" x14ac:dyDescent="0.2">
      <c r="A15" s="164"/>
      <c r="B15" s="168" t="s">
        <v>2</v>
      </c>
      <c r="C15" s="161" t="s">
        <v>35</v>
      </c>
      <c r="D15" s="18" t="s">
        <v>15</v>
      </c>
      <c r="E15" s="88">
        <v>78</v>
      </c>
      <c r="F15" s="309"/>
      <c r="G15" s="312"/>
      <c r="H15" s="312"/>
      <c r="I15" s="312"/>
      <c r="J15" s="312"/>
      <c r="K15" s="315"/>
      <c r="L15" s="274"/>
      <c r="M15" s="136"/>
      <c r="N15" s="136"/>
      <c r="O15" s="136"/>
      <c r="P15" s="136"/>
      <c r="Q15" s="243"/>
      <c r="R15" s="306"/>
      <c r="S15" s="155"/>
    </row>
    <row r="16" spans="1:19" s="1" customFormat="1" ht="20.100000000000001" customHeight="1" x14ac:dyDescent="0.2">
      <c r="A16" s="164"/>
      <c r="B16" s="281"/>
      <c r="C16" s="304"/>
      <c r="D16" s="25" t="s">
        <v>17</v>
      </c>
      <c r="E16" s="102">
        <v>24</v>
      </c>
      <c r="F16" s="309"/>
      <c r="G16" s="312"/>
      <c r="H16" s="312"/>
      <c r="I16" s="312"/>
      <c r="J16" s="312"/>
      <c r="K16" s="315"/>
      <c r="L16" s="274"/>
      <c r="M16" s="136"/>
      <c r="N16" s="136"/>
      <c r="O16" s="136"/>
      <c r="P16" s="136"/>
      <c r="Q16" s="243"/>
      <c r="R16" s="306"/>
      <c r="S16" s="155"/>
    </row>
    <row r="17" spans="1:19" ht="20.100000000000001" customHeight="1" x14ac:dyDescent="0.2">
      <c r="A17" s="164"/>
      <c r="B17" s="169"/>
      <c r="C17" s="162"/>
      <c r="D17" s="41" t="s">
        <v>44</v>
      </c>
      <c r="E17" s="99">
        <v>83</v>
      </c>
      <c r="F17" s="309"/>
      <c r="G17" s="312"/>
      <c r="H17" s="312"/>
      <c r="I17" s="312"/>
      <c r="J17" s="312"/>
      <c r="K17" s="315"/>
      <c r="L17" s="274"/>
      <c r="M17" s="136"/>
      <c r="N17" s="136"/>
      <c r="O17" s="136"/>
      <c r="P17" s="136"/>
      <c r="Q17" s="243"/>
      <c r="R17" s="306"/>
      <c r="S17" s="155"/>
    </row>
    <row r="18" spans="1:19" ht="20.100000000000001" customHeight="1" x14ac:dyDescent="0.2">
      <c r="A18" s="164"/>
      <c r="B18" s="97"/>
      <c r="C18" s="98" t="s">
        <v>65</v>
      </c>
      <c r="D18" s="37" t="s">
        <v>66</v>
      </c>
      <c r="E18" s="93">
        <v>197</v>
      </c>
      <c r="F18" s="309"/>
      <c r="G18" s="312"/>
      <c r="H18" s="312"/>
      <c r="I18" s="312"/>
      <c r="J18" s="312"/>
      <c r="K18" s="315"/>
      <c r="L18" s="274"/>
      <c r="M18" s="136"/>
      <c r="N18" s="136"/>
      <c r="O18" s="136"/>
      <c r="P18" s="136"/>
      <c r="Q18" s="243"/>
      <c r="R18" s="306"/>
      <c r="S18" s="155"/>
    </row>
    <row r="19" spans="1:19" ht="20.100000000000001" customHeight="1" x14ac:dyDescent="0.2">
      <c r="A19" s="164"/>
      <c r="B19" s="278" t="s">
        <v>4</v>
      </c>
      <c r="C19" s="161" t="s">
        <v>19</v>
      </c>
      <c r="D19" s="18" t="s">
        <v>18</v>
      </c>
      <c r="E19" s="88">
        <v>502</v>
      </c>
      <c r="F19" s="309"/>
      <c r="G19" s="312"/>
      <c r="H19" s="312"/>
      <c r="I19" s="312"/>
      <c r="J19" s="312"/>
      <c r="K19" s="315"/>
      <c r="L19" s="274"/>
      <c r="M19" s="136"/>
      <c r="N19" s="136"/>
      <c r="O19" s="136"/>
      <c r="P19" s="136"/>
      <c r="Q19" s="243"/>
      <c r="R19" s="306"/>
      <c r="S19" s="155"/>
    </row>
    <row r="20" spans="1:19" ht="20.100000000000001" customHeight="1" x14ac:dyDescent="0.2">
      <c r="A20" s="164"/>
      <c r="B20" s="280"/>
      <c r="C20" s="162"/>
      <c r="D20" s="41" t="s">
        <v>20</v>
      </c>
      <c r="E20" s="99">
        <v>523</v>
      </c>
      <c r="F20" s="309"/>
      <c r="G20" s="312"/>
      <c r="H20" s="312"/>
      <c r="I20" s="312"/>
      <c r="J20" s="312"/>
      <c r="K20" s="315"/>
      <c r="L20" s="274"/>
      <c r="M20" s="136"/>
      <c r="N20" s="136"/>
      <c r="O20" s="136"/>
      <c r="P20" s="136"/>
      <c r="Q20" s="243"/>
      <c r="R20" s="306"/>
      <c r="S20" s="155"/>
    </row>
    <row r="21" spans="1:19" ht="20.100000000000001" customHeight="1" x14ac:dyDescent="0.2">
      <c r="A21" s="36"/>
      <c r="B21" s="278" t="s">
        <v>4</v>
      </c>
      <c r="C21" s="161" t="s">
        <v>46</v>
      </c>
      <c r="D21" s="18" t="s">
        <v>48</v>
      </c>
      <c r="E21" s="88">
        <v>364</v>
      </c>
      <c r="F21" s="309"/>
      <c r="G21" s="312"/>
      <c r="H21" s="312"/>
      <c r="I21" s="312"/>
      <c r="J21" s="312"/>
      <c r="K21" s="315"/>
      <c r="L21" s="274"/>
      <c r="M21" s="136"/>
      <c r="N21" s="136"/>
      <c r="O21" s="136"/>
      <c r="P21" s="136"/>
      <c r="Q21" s="243"/>
      <c r="R21" s="306"/>
      <c r="S21" s="155"/>
    </row>
    <row r="22" spans="1:19" ht="20.100000000000001" customHeight="1" x14ac:dyDescent="0.2">
      <c r="A22" s="36"/>
      <c r="B22" s="280"/>
      <c r="C22" s="162"/>
      <c r="D22" s="41" t="s">
        <v>49</v>
      </c>
      <c r="E22" s="99">
        <v>283</v>
      </c>
      <c r="F22" s="310"/>
      <c r="G22" s="313"/>
      <c r="H22" s="313"/>
      <c r="I22" s="313"/>
      <c r="J22" s="313"/>
      <c r="K22" s="316"/>
      <c r="L22" s="275"/>
      <c r="M22" s="137"/>
      <c r="N22" s="137"/>
      <c r="O22" s="137"/>
      <c r="P22" s="137"/>
      <c r="Q22" s="244"/>
      <c r="R22" s="307"/>
      <c r="S22" s="155"/>
    </row>
    <row r="23" spans="1:19" ht="20.100000000000001" customHeight="1" x14ac:dyDescent="0.2">
      <c r="A23" s="141" t="s">
        <v>6</v>
      </c>
      <c r="B23" s="142"/>
      <c r="C23" s="143"/>
      <c r="D23" s="94"/>
      <c r="E23" s="109">
        <f>SUM(E9:E22)</f>
        <v>3464</v>
      </c>
      <c r="F23" s="144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6"/>
      <c r="S23" s="155"/>
    </row>
    <row r="24" spans="1:19" s="1" customFormat="1" ht="20.100000000000001" customHeight="1" x14ac:dyDescent="0.2">
      <c r="A24" s="163" t="s">
        <v>73</v>
      </c>
      <c r="B24" s="278" t="s">
        <v>4</v>
      </c>
      <c r="C24" s="168" t="s">
        <v>31</v>
      </c>
      <c r="D24" s="40" t="s">
        <v>30</v>
      </c>
      <c r="E24" s="56">
        <v>600</v>
      </c>
      <c r="F24" s="176">
        <v>30</v>
      </c>
      <c r="G24" s="123">
        <v>30</v>
      </c>
      <c r="H24" s="123">
        <v>30</v>
      </c>
      <c r="I24" s="123">
        <v>30</v>
      </c>
      <c r="J24" s="123">
        <v>30</v>
      </c>
      <c r="K24" s="287"/>
      <c r="L24" s="273">
        <v>1614.6</v>
      </c>
      <c r="M24" s="135">
        <v>1614.6</v>
      </c>
      <c r="N24" s="135">
        <v>1614.6</v>
      </c>
      <c r="O24" s="135">
        <v>1614.6</v>
      </c>
      <c r="P24" s="135">
        <v>1614.6</v>
      </c>
      <c r="Q24" s="242"/>
      <c r="R24" s="334">
        <f>SUM(L24:Q26)</f>
        <v>8073</v>
      </c>
      <c r="S24" s="155"/>
    </row>
    <row r="25" spans="1:19" s="1" customFormat="1" ht="20.100000000000001" customHeight="1" x14ac:dyDescent="0.2">
      <c r="A25" s="164"/>
      <c r="B25" s="279"/>
      <c r="C25" s="281"/>
      <c r="D25" s="25" t="s">
        <v>34</v>
      </c>
      <c r="E25" s="57">
        <v>396</v>
      </c>
      <c r="F25" s="177"/>
      <c r="G25" s="124"/>
      <c r="H25" s="124"/>
      <c r="I25" s="124"/>
      <c r="J25" s="124"/>
      <c r="K25" s="288"/>
      <c r="L25" s="274"/>
      <c r="M25" s="136"/>
      <c r="N25" s="136"/>
      <c r="O25" s="136"/>
      <c r="P25" s="136"/>
      <c r="Q25" s="243"/>
      <c r="R25" s="332"/>
      <c r="S25" s="155"/>
    </row>
    <row r="26" spans="1:19" s="1" customFormat="1" ht="20.100000000000001" customHeight="1" x14ac:dyDescent="0.2">
      <c r="A26" s="165"/>
      <c r="B26" s="280"/>
      <c r="C26" s="169"/>
      <c r="D26" s="41" t="s">
        <v>39</v>
      </c>
      <c r="E26" s="58">
        <v>459</v>
      </c>
      <c r="F26" s="178"/>
      <c r="G26" s="125"/>
      <c r="H26" s="125"/>
      <c r="I26" s="125"/>
      <c r="J26" s="125"/>
      <c r="K26" s="289"/>
      <c r="L26" s="275"/>
      <c r="M26" s="137"/>
      <c r="N26" s="137"/>
      <c r="O26" s="137"/>
      <c r="P26" s="137"/>
      <c r="Q26" s="244"/>
      <c r="R26" s="333"/>
      <c r="S26" s="155"/>
    </row>
    <row r="27" spans="1:19" s="1" customFormat="1" ht="20.100000000000001" customHeight="1" x14ac:dyDescent="0.2">
      <c r="A27" s="141" t="s">
        <v>6</v>
      </c>
      <c r="B27" s="142"/>
      <c r="C27" s="143"/>
      <c r="D27" s="94"/>
      <c r="E27" s="109">
        <f>SUM(E24:E26)</f>
        <v>1455</v>
      </c>
      <c r="F27" s="144"/>
      <c r="G27" s="145"/>
      <c r="H27" s="145"/>
      <c r="I27" s="145"/>
      <c r="J27" s="145"/>
      <c r="K27" s="146"/>
      <c r="L27" s="173"/>
      <c r="M27" s="174"/>
      <c r="N27" s="174"/>
      <c r="O27" s="174"/>
      <c r="P27" s="174"/>
      <c r="Q27" s="174"/>
      <c r="R27" s="175"/>
      <c r="S27" s="155"/>
    </row>
    <row r="28" spans="1:19" s="1" customFormat="1" ht="20.100000000000001" customHeight="1" x14ac:dyDescent="0.2">
      <c r="A28" s="163" t="s">
        <v>64</v>
      </c>
      <c r="B28" s="216" t="s">
        <v>2</v>
      </c>
      <c r="C28" s="168" t="s">
        <v>35</v>
      </c>
      <c r="D28" s="18" t="s">
        <v>15</v>
      </c>
      <c r="E28" s="51">
        <v>85</v>
      </c>
      <c r="F28" s="207">
        <v>228</v>
      </c>
      <c r="G28" s="188">
        <v>133</v>
      </c>
      <c r="H28" s="188">
        <v>231</v>
      </c>
      <c r="I28" s="188">
        <v>56</v>
      </c>
      <c r="J28" s="188">
        <v>148</v>
      </c>
      <c r="K28" s="191"/>
      <c r="L28" s="132">
        <v>12270.96</v>
      </c>
      <c r="M28" s="299">
        <v>7158.06</v>
      </c>
      <c r="N28" s="299">
        <v>12432.42</v>
      </c>
      <c r="O28" s="299">
        <v>3013.92</v>
      </c>
      <c r="P28" s="299">
        <v>7965.36</v>
      </c>
      <c r="Q28" s="293"/>
      <c r="R28" s="296">
        <f>SUM(L28:Q50)</f>
        <v>42840.72</v>
      </c>
      <c r="S28" s="155"/>
    </row>
    <row r="29" spans="1:19" s="1" customFormat="1" ht="20.100000000000001" customHeight="1" x14ac:dyDescent="0.2">
      <c r="A29" s="164"/>
      <c r="B29" s="217"/>
      <c r="C29" s="281"/>
      <c r="D29" s="25" t="s">
        <v>17</v>
      </c>
      <c r="E29" s="59">
        <v>24</v>
      </c>
      <c r="F29" s="208"/>
      <c r="G29" s="189"/>
      <c r="H29" s="189"/>
      <c r="I29" s="189"/>
      <c r="J29" s="189"/>
      <c r="K29" s="192"/>
      <c r="L29" s="133"/>
      <c r="M29" s="300"/>
      <c r="N29" s="300"/>
      <c r="O29" s="300"/>
      <c r="P29" s="300"/>
      <c r="Q29" s="294"/>
      <c r="R29" s="297"/>
      <c r="S29" s="155"/>
    </row>
    <row r="30" spans="1:19" s="1" customFormat="1" ht="20.100000000000001" customHeight="1" x14ac:dyDescent="0.2">
      <c r="A30" s="164"/>
      <c r="B30" s="217"/>
      <c r="C30" s="169"/>
      <c r="D30" s="60" t="s">
        <v>44</v>
      </c>
      <c r="E30" s="52">
        <v>305</v>
      </c>
      <c r="F30" s="208"/>
      <c r="G30" s="189"/>
      <c r="H30" s="189"/>
      <c r="I30" s="189"/>
      <c r="J30" s="189"/>
      <c r="K30" s="192"/>
      <c r="L30" s="133"/>
      <c r="M30" s="300"/>
      <c r="N30" s="300"/>
      <c r="O30" s="300"/>
      <c r="P30" s="300"/>
      <c r="Q30" s="294"/>
      <c r="R30" s="297"/>
      <c r="S30" s="155"/>
    </row>
    <row r="31" spans="1:19" s="2" customFormat="1" ht="20.100000000000001" customHeight="1" x14ac:dyDescent="0.2">
      <c r="A31" s="164"/>
      <c r="B31" s="217"/>
      <c r="C31" s="168" t="s">
        <v>16</v>
      </c>
      <c r="D31" s="18" t="s">
        <v>15</v>
      </c>
      <c r="E31" s="51">
        <v>586</v>
      </c>
      <c r="F31" s="208"/>
      <c r="G31" s="189"/>
      <c r="H31" s="189"/>
      <c r="I31" s="189"/>
      <c r="J31" s="189"/>
      <c r="K31" s="192"/>
      <c r="L31" s="133"/>
      <c r="M31" s="300"/>
      <c r="N31" s="300"/>
      <c r="O31" s="300"/>
      <c r="P31" s="300"/>
      <c r="Q31" s="294"/>
      <c r="R31" s="297"/>
      <c r="S31" s="155"/>
    </row>
    <row r="32" spans="1:19" s="1" customFormat="1" ht="20.100000000000001" customHeight="1" x14ac:dyDescent="0.2">
      <c r="A32" s="164"/>
      <c r="B32" s="218"/>
      <c r="C32" s="169"/>
      <c r="D32" s="60" t="s">
        <v>17</v>
      </c>
      <c r="E32" s="52">
        <v>180</v>
      </c>
      <c r="F32" s="208"/>
      <c r="G32" s="189"/>
      <c r="H32" s="189"/>
      <c r="I32" s="189"/>
      <c r="J32" s="189"/>
      <c r="K32" s="192"/>
      <c r="L32" s="133"/>
      <c r="M32" s="300"/>
      <c r="N32" s="300"/>
      <c r="O32" s="300"/>
      <c r="P32" s="300"/>
      <c r="Q32" s="294"/>
      <c r="R32" s="297"/>
      <c r="S32" s="155"/>
    </row>
    <row r="33" spans="1:19" s="1" customFormat="1" ht="20.100000000000001" customHeight="1" x14ac:dyDescent="0.2">
      <c r="A33" s="164"/>
      <c r="B33" s="61" t="s">
        <v>4</v>
      </c>
      <c r="C33" s="168" t="s">
        <v>19</v>
      </c>
      <c r="D33" s="18" t="s">
        <v>18</v>
      </c>
      <c r="E33" s="51">
        <v>581</v>
      </c>
      <c r="F33" s="208"/>
      <c r="G33" s="189"/>
      <c r="H33" s="189"/>
      <c r="I33" s="189"/>
      <c r="J33" s="189"/>
      <c r="K33" s="192"/>
      <c r="L33" s="133"/>
      <c r="M33" s="300"/>
      <c r="N33" s="300"/>
      <c r="O33" s="300"/>
      <c r="P33" s="300"/>
      <c r="Q33" s="294"/>
      <c r="R33" s="297"/>
      <c r="S33" s="155"/>
    </row>
    <row r="34" spans="1:19" s="1" customFormat="1" ht="20.100000000000001" customHeight="1" x14ac:dyDescent="0.2">
      <c r="A34" s="164"/>
      <c r="B34" s="62"/>
      <c r="C34" s="169"/>
      <c r="D34" s="60" t="s">
        <v>20</v>
      </c>
      <c r="E34" s="52">
        <v>690</v>
      </c>
      <c r="F34" s="208"/>
      <c r="G34" s="189"/>
      <c r="H34" s="189"/>
      <c r="I34" s="189"/>
      <c r="J34" s="189"/>
      <c r="K34" s="192"/>
      <c r="L34" s="133"/>
      <c r="M34" s="300"/>
      <c r="N34" s="300"/>
      <c r="O34" s="300"/>
      <c r="P34" s="300"/>
      <c r="Q34" s="294"/>
      <c r="R34" s="297"/>
      <c r="S34" s="155"/>
    </row>
    <row r="35" spans="1:19" s="1" customFormat="1" ht="20.100000000000001" customHeight="1" x14ac:dyDescent="0.2">
      <c r="A35" s="164"/>
      <c r="B35" s="216" t="s">
        <v>5</v>
      </c>
      <c r="C35" s="168" t="s">
        <v>36</v>
      </c>
      <c r="D35" s="18" t="s">
        <v>26</v>
      </c>
      <c r="E35" s="56">
        <v>640</v>
      </c>
      <c r="F35" s="208"/>
      <c r="G35" s="189"/>
      <c r="H35" s="189"/>
      <c r="I35" s="189"/>
      <c r="J35" s="189"/>
      <c r="K35" s="192"/>
      <c r="L35" s="133"/>
      <c r="M35" s="300"/>
      <c r="N35" s="300"/>
      <c r="O35" s="300"/>
      <c r="P35" s="300"/>
      <c r="Q35" s="294"/>
      <c r="R35" s="297"/>
      <c r="S35" s="155"/>
    </row>
    <row r="36" spans="1:19" s="1" customFormat="1" ht="20.100000000000001" customHeight="1" x14ac:dyDescent="0.2">
      <c r="A36" s="164"/>
      <c r="B36" s="218"/>
      <c r="C36" s="169"/>
      <c r="D36" s="41" t="s">
        <v>28</v>
      </c>
      <c r="E36" s="63">
        <v>416</v>
      </c>
      <c r="F36" s="208"/>
      <c r="G36" s="189"/>
      <c r="H36" s="189"/>
      <c r="I36" s="189"/>
      <c r="J36" s="189"/>
      <c r="K36" s="192"/>
      <c r="L36" s="133"/>
      <c r="M36" s="300"/>
      <c r="N36" s="300"/>
      <c r="O36" s="300"/>
      <c r="P36" s="300"/>
      <c r="Q36" s="294"/>
      <c r="R36" s="297"/>
      <c r="S36" s="155"/>
    </row>
    <row r="37" spans="1:19" s="1" customFormat="1" ht="20.100000000000001" customHeight="1" x14ac:dyDescent="0.2">
      <c r="A37" s="164"/>
      <c r="B37" s="64" t="s">
        <v>4</v>
      </c>
      <c r="C37" s="53" t="s">
        <v>37</v>
      </c>
      <c r="D37" s="37" t="s">
        <v>29</v>
      </c>
      <c r="E37" s="65">
        <v>503</v>
      </c>
      <c r="F37" s="208"/>
      <c r="G37" s="189"/>
      <c r="H37" s="189"/>
      <c r="I37" s="189"/>
      <c r="J37" s="189"/>
      <c r="K37" s="192"/>
      <c r="L37" s="133"/>
      <c r="M37" s="300"/>
      <c r="N37" s="300"/>
      <c r="O37" s="300"/>
      <c r="P37" s="300"/>
      <c r="Q37" s="294"/>
      <c r="R37" s="297"/>
      <c r="S37" s="155"/>
    </row>
    <row r="38" spans="1:19" s="1" customFormat="1" ht="20.100000000000001" customHeight="1" x14ac:dyDescent="0.2">
      <c r="A38" s="164"/>
      <c r="B38" s="61" t="s">
        <v>4</v>
      </c>
      <c r="C38" s="168" t="s">
        <v>38</v>
      </c>
      <c r="D38" s="18" t="s">
        <v>24</v>
      </c>
      <c r="E38" s="66">
        <v>403</v>
      </c>
      <c r="F38" s="208"/>
      <c r="G38" s="189"/>
      <c r="H38" s="189"/>
      <c r="I38" s="189"/>
      <c r="J38" s="189"/>
      <c r="K38" s="192"/>
      <c r="L38" s="133"/>
      <c r="M38" s="300"/>
      <c r="N38" s="300"/>
      <c r="O38" s="300"/>
      <c r="P38" s="300"/>
      <c r="Q38" s="294"/>
      <c r="R38" s="297"/>
      <c r="S38" s="155"/>
    </row>
    <row r="39" spans="1:19" s="1" customFormat="1" ht="20.100000000000001" customHeight="1" x14ac:dyDescent="0.2">
      <c r="A39" s="164"/>
      <c r="B39" s="62"/>
      <c r="C39" s="169"/>
      <c r="D39" s="41" t="s">
        <v>25</v>
      </c>
      <c r="E39" s="58">
        <v>167</v>
      </c>
      <c r="F39" s="208"/>
      <c r="G39" s="189"/>
      <c r="H39" s="189"/>
      <c r="I39" s="189"/>
      <c r="J39" s="189"/>
      <c r="K39" s="192"/>
      <c r="L39" s="133"/>
      <c r="M39" s="300"/>
      <c r="N39" s="300"/>
      <c r="O39" s="300"/>
      <c r="P39" s="300"/>
      <c r="Q39" s="294"/>
      <c r="R39" s="297"/>
      <c r="S39" s="155"/>
    </row>
    <row r="40" spans="1:19" s="1" customFormat="1" ht="20.100000000000001" customHeight="1" x14ac:dyDescent="0.2">
      <c r="A40" s="164"/>
      <c r="B40" s="61" t="s">
        <v>4</v>
      </c>
      <c r="C40" s="168" t="s">
        <v>31</v>
      </c>
      <c r="D40" s="37" t="s">
        <v>30</v>
      </c>
      <c r="E40" s="65">
        <v>478</v>
      </c>
      <c r="F40" s="208"/>
      <c r="G40" s="189"/>
      <c r="H40" s="189"/>
      <c r="I40" s="189"/>
      <c r="J40" s="189"/>
      <c r="K40" s="192"/>
      <c r="L40" s="133"/>
      <c r="M40" s="300"/>
      <c r="N40" s="300"/>
      <c r="O40" s="300"/>
      <c r="P40" s="300"/>
      <c r="Q40" s="294"/>
      <c r="R40" s="297"/>
      <c r="S40" s="155"/>
    </row>
    <row r="41" spans="1:19" s="1" customFormat="1" ht="20.100000000000001" customHeight="1" x14ac:dyDescent="0.2">
      <c r="A41" s="164"/>
      <c r="B41" s="67"/>
      <c r="C41" s="281"/>
      <c r="D41" s="25" t="s">
        <v>34</v>
      </c>
      <c r="E41" s="57">
        <v>191</v>
      </c>
      <c r="F41" s="208"/>
      <c r="G41" s="189"/>
      <c r="H41" s="189"/>
      <c r="I41" s="189"/>
      <c r="J41" s="189"/>
      <c r="K41" s="192"/>
      <c r="L41" s="133"/>
      <c r="M41" s="300"/>
      <c r="N41" s="300"/>
      <c r="O41" s="300"/>
      <c r="P41" s="300"/>
      <c r="Q41" s="294"/>
      <c r="R41" s="297"/>
      <c r="S41" s="155"/>
    </row>
    <row r="42" spans="1:19" s="1" customFormat="1" ht="20.100000000000001" customHeight="1" x14ac:dyDescent="0.2">
      <c r="A42" s="164"/>
      <c r="B42" s="62"/>
      <c r="C42" s="169"/>
      <c r="D42" s="41" t="s">
        <v>39</v>
      </c>
      <c r="E42" s="58">
        <v>468</v>
      </c>
      <c r="F42" s="208"/>
      <c r="G42" s="189"/>
      <c r="H42" s="189"/>
      <c r="I42" s="189"/>
      <c r="J42" s="189"/>
      <c r="K42" s="192"/>
      <c r="L42" s="133"/>
      <c r="M42" s="300"/>
      <c r="N42" s="300"/>
      <c r="O42" s="300"/>
      <c r="P42" s="300"/>
      <c r="Q42" s="294"/>
      <c r="R42" s="297"/>
      <c r="S42" s="155"/>
    </row>
    <row r="43" spans="1:19" s="1" customFormat="1" ht="20.100000000000001" customHeight="1" x14ac:dyDescent="0.2">
      <c r="A43" s="164"/>
      <c r="B43" s="62" t="s">
        <v>4</v>
      </c>
      <c r="C43" s="68" t="s">
        <v>13</v>
      </c>
      <c r="D43" s="41" t="s">
        <v>40</v>
      </c>
      <c r="E43" s="58">
        <v>434</v>
      </c>
      <c r="F43" s="208"/>
      <c r="G43" s="189"/>
      <c r="H43" s="189"/>
      <c r="I43" s="189"/>
      <c r="J43" s="189"/>
      <c r="K43" s="192"/>
      <c r="L43" s="133"/>
      <c r="M43" s="300"/>
      <c r="N43" s="300"/>
      <c r="O43" s="300"/>
      <c r="P43" s="300"/>
      <c r="Q43" s="294"/>
      <c r="R43" s="297"/>
      <c r="S43" s="155"/>
    </row>
    <row r="44" spans="1:19" s="1" customFormat="1" ht="20.100000000000001" customHeight="1" x14ac:dyDescent="0.2">
      <c r="A44" s="164"/>
      <c r="B44" s="69" t="s">
        <v>4</v>
      </c>
      <c r="C44" s="54" t="s">
        <v>43</v>
      </c>
      <c r="D44" s="15" t="s">
        <v>42</v>
      </c>
      <c r="E44" s="70">
        <v>320</v>
      </c>
      <c r="F44" s="208"/>
      <c r="G44" s="189"/>
      <c r="H44" s="189"/>
      <c r="I44" s="189"/>
      <c r="J44" s="189"/>
      <c r="K44" s="192"/>
      <c r="L44" s="133"/>
      <c r="M44" s="300"/>
      <c r="N44" s="300"/>
      <c r="O44" s="300"/>
      <c r="P44" s="300"/>
      <c r="Q44" s="294"/>
      <c r="R44" s="297"/>
      <c r="S44" s="155"/>
    </row>
    <row r="45" spans="1:19" s="1" customFormat="1" ht="20.100000000000001" customHeight="1" x14ac:dyDescent="0.2">
      <c r="A45" s="164"/>
      <c r="B45" s="69" t="s">
        <v>4</v>
      </c>
      <c r="C45" s="54" t="s">
        <v>45</v>
      </c>
      <c r="D45" s="15" t="s">
        <v>47</v>
      </c>
      <c r="E45" s="70">
        <v>228</v>
      </c>
      <c r="F45" s="208"/>
      <c r="G45" s="189"/>
      <c r="H45" s="189"/>
      <c r="I45" s="189"/>
      <c r="J45" s="189"/>
      <c r="K45" s="192"/>
      <c r="L45" s="133"/>
      <c r="M45" s="300"/>
      <c r="N45" s="300"/>
      <c r="O45" s="300"/>
      <c r="P45" s="300"/>
      <c r="Q45" s="294"/>
      <c r="R45" s="297"/>
      <c r="S45" s="155"/>
    </row>
    <row r="46" spans="1:19" s="1" customFormat="1" ht="20.100000000000001" customHeight="1" x14ac:dyDescent="0.2">
      <c r="A46" s="164"/>
      <c r="B46" s="61" t="s">
        <v>4</v>
      </c>
      <c r="C46" s="166" t="s">
        <v>46</v>
      </c>
      <c r="D46" s="18" t="s">
        <v>48</v>
      </c>
      <c r="E46" s="71">
        <v>361</v>
      </c>
      <c r="F46" s="208"/>
      <c r="G46" s="189"/>
      <c r="H46" s="189"/>
      <c r="I46" s="189"/>
      <c r="J46" s="189"/>
      <c r="K46" s="192"/>
      <c r="L46" s="133"/>
      <c r="M46" s="300"/>
      <c r="N46" s="300"/>
      <c r="O46" s="300"/>
      <c r="P46" s="300"/>
      <c r="Q46" s="294"/>
      <c r="R46" s="297"/>
      <c r="S46" s="155"/>
    </row>
    <row r="47" spans="1:19" s="1" customFormat="1" ht="20.100000000000001" customHeight="1" x14ac:dyDescent="0.2">
      <c r="A47" s="164"/>
      <c r="B47" s="62"/>
      <c r="C47" s="167"/>
      <c r="D47" s="41" t="s">
        <v>49</v>
      </c>
      <c r="E47" s="58">
        <v>281</v>
      </c>
      <c r="F47" s="208"/>
      <c r="G47" s="189"/>
      <c r="H47" s="189"/>
      <c r="I47" s="189"/>
      <c r="J47" s="189"/>
      <c r="K47" s="192"/>
      <c r="L47" s="133"/>
      <c r="M47" s="300"/>
      <c r="N47" s="300"/>
      <c r="O47" s="300"/>
      <c r="P47" s="300"/>
      <c r="Q47" s="294"/>
      <c r="R47" s="297"/>
      <c r="S47" s="155"/>
    </row>
    <row r="48" spans="1:19" s="1" customFormat="1" ht="20.100000000000001" customHeight="1" x14ac:dyDescent="0.2">
      <c r="A48" s="164"/>
      <c r="B48" s="69" t="s">
        <v>4</v>
      </c>
      <c r="C48" s="72" t="s">
        <v>33</v>
      </c>
      <c r="D48" s="15" t="s">
        <v>32</v>
      </c>
      <c r="E48" s="58">
        <v>509</v>
      </c>
      <c r="F48" s="208"/>
      <c r="G48" s="189"/>
      <c r="H48" s="189"/>
      <c r="I48" s="189"/>
      <c r="J48" s="189"/>
      <c r="K48" s="192"/>
      <c r="L48" s="133"/>
      <c r="M48" s="300"/>
      <c r="N48" s="300"/>
      <c r="O48" s="300"/>
      <c r="P48" s="300"/>
      <c r="Q48" s="294"/>
      <c r="R48" s="297"/>
      <c r="S48" s="155"/>
    </row>
    <row r="49" spans="1:19" s="1" customFormat="1" ht="20.100000000000001" customHeight="1" x14ac:dyDescent="0.2">
      <c r="A49" s="164"/>
      <c r="B49" s="69" t="s">
        <v>4</v>
      </c>
      <c r="C49" s="72" t="s">
        <v>54</v>
      </c>
      <c r="D49" s="41" t="s">
        <v>55</v>
      </c>
      <c r="E49" s="58">
        <v>168</v>
      </c>
      <c r="F49" s="208"/>
      <c r="G49" s="189"/>
      <c r="H49" s="189"/>
      <c r="I49" s="189"/>
      <c r="J49" s="189"/>
      <c r="K49" s="192"/>
      <c r="L49" s="133"/>
      <c r="M49" s="300"/>
      <c r="N49" s="300"/>
      <c r="O49" s="300"/>
      <c r="P49" s="300"/>
      <c r="Q49" s="294"/>
      <c r="R49" s="297"/>
      <c r="S49" s="155"/>
    </row>
    <row r="50" spans="1:19" ht="20.100000000000001" customHeight="1" x14ac:dyDescent="0.2">
      <c r="A50" s="165"/>
      <c r="B50" s="73" t="s">
        <v>4</v>
      </c>
      <c r="C50" s="19" t="s">
        <v>65</v>
      </c>
      <c r="D50" s="18" t="s">
        <v>66</v>
      </c>
      <c r="E50" s="58">
        <v>211</v>
      </c>
      <c r="F50" s="209"/>
      <c r="G50" s="190"/>
      <c r="H50" s="190"/>
      <c r="I50" s="190"/>
      <c r="J50" s="190"/>
      <c r="K50" s="193"/>
      <c r="L50" s="134"/>
      <c r="M50" s="301"/>
      <c r="N50" s="301"/>
      <c r="O50" s="301"/>
      <c r="P50" s="301"/>
      <c r="Q50" s="295"/>
      <c r="R50" s="298"/>
      <c r="S50" s="155"/>
    </row>
    <row r="51" spans="1:19" ht="20.100000000000001" customHeight="1" x14ac:dyDescent="0.2">
      <c r="A51" s="141" t="s">
        <v>6</v>
      </c>
      <c r="B51" s="142"/>
      <c r="C51" s="143"/>
      <c r="D51" s="94"/>
      <c r="E51" s="109">
        <f>SUM(E28:E50)</f>
        <v>8229</v>
      </c>
      <c r="F51" s="144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6"/>
      <c r="S51" s="155"/>
    </row>
    <row r="52" spans="1:19" s="1" customFormat="1" ht="20.100000000000001" customHeight="1" x14ac:dyDescent="0.2">
      <c r="A52" s="302" t="s">
        <v>96</v>
      </c>
      <c r="B52" s="168" t="s">
        <v>2</v>
      </c>
      <c r="C52" s="161" t="s">
        <v>16</v>
      </c>
      <c r="D52" s="15" t="s">
        <v>17</v>
      </c>
      <c r="E52" s="74">
        <v>149</v>
      </c>
      <c r="F52" s="194" t="s">
        <v>4</v>
      </c>
      <c r="G52" s="196" t="s">
        <v>4</v>
      </c>
      <c r="H52" s="196" t="s">
        <v>4</v>
      </c>
      <c r="I52" s="196" t="s">
        <v>4</v>
      </c>
      <c r="J52" s="196" t="s">
        <v>4</v>
      </c>
      <c r="K52" s="198"/>
      <c r="L52" s="132" t="s">
        <v>4</v>
      </c>
      <c r="M52" s="135" t="s">
        <v>4</v>
      </c>
      <c r="N52" s="135" t="s">
        <v>4</v>
      </c>
      <c r="O52" s="135" t="s">
        <v>4</v>
      </c>
      <c r="P52" s="135" t="s">
        <v>4</v>
      </c>
      <c r="Q52" s="242"/>
      <c r="R52" s="126">
        <f>SUM(L52:Q53)</f>
        <v>0</v>
      </c>
      <c r="S52" s="155"/>
    </row>
    <row r="53" spans="1:19" s="1" customFormat="1" ht="20.100000000000001" customHeight="1" x14ac:dyDescent="0.2">
      <c r="A53" s="303"/>
      <c r="B53" s="169"/>
      <c r="C53" s="162"/>
      <c r="D53" s="92" t="s">
        <v>15</v>
      </c>
      <c r="E53" s="92">
        <v>505</v>
      </c>
      <c r="F53" s="195"/>
      <c r="G53" s="197"/>
      <c r="H53" s="197"/>
      <c r="I53" s="197"/>
      <c r="J53" s="197"/>
      <c r="K53" s="199"/>
      <c r="L53" s="134"/>
      <c r="M53" s="137"/>
      <c r="N53" s="137"/>
      <c r="O53" s="137"/>
      <c r="P53" s="137"/>
      <c r="Q53" s="244"/>
      <c r="R53" s="128"/>
      <c r="S53" s="155"/>
    </row>
    <row r="54" spans="1:19" s="1" customFormat="1" ht="20.100000000000001" customHeight="1" x14ac:dyDescent="0.2">
      <c r="A54" s="141" t="s">
        <v>6</v>
      </c>
      <c r="B54" s="142"/>
      <c r="C54" s="142"/>
      <c r="D54" s="143"/>
      <c r="E54" s="109">
        <f>SUM(E52:E53)</f>
        <v>654</v>
      </c>
      <c r="F54" s="144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6"/>
      <c r="S54" s="155"/>
    </row>
    <row r="55" spans="1:19" s="1" customFormat="1" ht="20.100000000000001" customHeight="1" x14ac:dyDescent="0.2">
      <c r="A55" s="302" t="s">
        <v>90</v>
      </c>
      <c r="B55" s="168" t="s">
        <v>5</v>
      </c>
      <c r="C55" s="224" t="s">
        <v>27</v>
      </c>
      <c r="D55" s="18" t="s">
        <v>26</v>
      </c>
      <c r="E55" s="77">
        <v>65</v>
      </c>
      <c r="F55" s="194" t="s">
        <v>4</v>
      </c>
      <c r="G55" s="196" t="s">
        <v>4</v>
      </c>
      <c r="H55" s="196" t="s">
        <v>4</v>
      </c>
      <c r="I55" s="196" t="s">
        <v>4</v>
      </c>
      <c r="J55" s="196" t="s">
        <v>4</v>
      </c>
      <c r="K55" s="198"/>
      <c r="L55" s="132" t="s">
        <v>4</v>
      </c>
      <c r="M55" s="135" t="s">
        <v>4</v>
      </c>
      <c r="N55" s="135" t="s">
        <v>4</v>
      </c>
      <c r="O55" s="135" t="s">
        <v>4</v>
      </c>
      <c r="P55" s="129" t="s">
        <v>4</v>
      </c>
      <c r="Q55" s="242"/>
      <c r="R55" s="276">
        <f>SUM(L55:Q56)</f>
        <v>0</v>
      </c>
      <c r="S55" s="155"/>
    </row>
    <row r="56" spans="1:19" s="1" customFormat="1" ht="20.100000000000001" customHeight="1" x14ac:dyDescent="0.2">
      <c r="A56" s="303"/>
      <c r="B56" s="169"/>
      <c r="C56" s="226"/>
      <c r="D56" s="41" t="s">
        <v>28</v>
      </c>
      <c r="E56" s="79">
        <v>78</v>
      </c>
      <c r="F56" s="195"/>
      <c r="G56" s="197"/>
      <c r="H56" s="197"/>
      <c r="I56" s="197"/>
      <c r="J56" s="197"/>
      <c r="K56" s="199"/>
      <c r="L56" s="134"/>
      <c r="M56" s="137"/>
      <c r="N56" s="137"/>
      <c r="O56" s="137"/>
      <c r="P56" s="131"/>
      <c r="Q56" s="244"/>
      <c r="R56" s="277"/>
      <c r="S56" s="155"/>
    </row>
    <row r="57" spans="1:19" s="1" customFormat="1" ht="20.100000000000001" customHeight="1" x14ac:dyDescent="0.2">
      <c r="A57" s="141" t="s">
        <v>6</v>
      </c>
      <c r="B57" s="142"/>
      <c r="C57" s="142"/>
      <c r="D57" s="143"/>
      <c r="E57" s="109">
        <f>SUM(E55:E56)</f>
        <v>143</v>
      </c>
      <c r="F57" s="144"/>
      <c r="G57" s="145"/>
      <c r="H57" s="145"/>
      <c r="I57" s="145"/>
      <c r="J57" s="145"/>
      <c r="K57" s="145"/>
      <c r="L57" s="144"/>
      <c r="M57" s="145"/>
      <c r="N57" s="145"/>
      <c r="O57" s="145"/>
      <c r="P57" s="145"/>
      <c r="Q57" s="145"/>
      <c r="R57" s="146"/>
      <c r="S57" s="155"/>
    </row>
    <row r="58" spans="1:19" ht="20.100000000000001" customHeight="1" x14ac:dyDescent="0.2">
      <c r="A58" s="200" t="s">
        <v>85</v>
      </c>
      <c r="B58" s="15" t="s">
        <v>4</v>
      </c>
      <c r="C58" s="16" t="s">
        <v>71</v>
      </c>
      <c r="D58" s="15" t="s">
        <v>70</v>
      </c>
      <c r="E58" s="28">
        <v>488</v>
      </c>
      <c r="F58" s="194" t="s">
        <v>4</v>
      </c>
      <c r="G58" s="189" t="s">
        <v>4</v>
      </c>
      <c r="H58" s="189" t="s">
        <v>4</v>
      </c>
      <c r="I58" s="189" t="s">
        <v>4</v>
      </c>
      <c r="J58" s="189" t="s">
        <v>4</v>
      </c>
      <c r="K58" s="192"/>
      <c r="L58" s="133" t="s">
        <v>4</v>
      </c>
      <c r="M58" s="136" t="s">
        <v>4</v>
      </c>
      <c r="N58" s="135" t="s">
        <v>4</v>
      </c>
      <c r="O58" s="136" t="s">
        <v>4</v>
      </c>
      <c r="P58" s="136" t="s">
        <v>4</v>
      </c>
      <c r="Q58" s="130"/>
      <c r="R58" s="276">
        <f>SUM(L58:Q59)</f>
        <v>0</v>
      </c>
      <c r="S58" s="155"/>
    </row>
    <row r="59" spans="1:19" ht="20.100000000000001" customHeight="1" x14ac:dyDescent="0.2">
      <c r="A59" s="201"/>
      <c r="B59" s="22" t="s">
        <v>4</v>
      </c>
      <c r="C59" s="21" t="s">
        <v>50</v>
      </c>
      <c r="D59" s="22" t="s">
        <v>51</v>
      </c>
      <c r="E59" s="17">
        <v>496</v>
      </c>
      <c r="F59" s="195"/>
      <c r="G59" s="190"/>
      <c r="H59" s="190"/>
      <c r="I59" s="190"/>
      <c r="J59" s="190"/>
      <c r="K59" s="193"/>
      <c r="L59" s="134"/>
      <c r="M59" s="137"/>
      <c r="N59" s="137"/>
      <c r="O59" s="137"/>
      <c r="P59" s="137"/>
      <c r="Q59" s="131"/>
      <c r="R59" s="277"/>
      <c r="S59" s="155"/>
    </row>
    <row r="60" spans="1:19" ht="20.100000000000001" customHeight="1" x14ac:dyDescent="0.2">
      <c r="A60" s="141" t="s">
        <v>6</v>
      </c>
      <c r="B60" s="285"/>
      <c r="C60" s="238"/>
      <c r="D60" s="100"/>
      <c r="E60" s="110">
        <f>SUM(E58:E59)</f>
        <v>984</v>
      </c>
      <c r="F60" s="144"/>
      <c r="G60" s="145"/>
      <c r="H60" s="145"/>
      <c r="I60" s="145"/>
      <c r="J60" s="145"/>
      <c r="K60" s="146"/>
      <c r="L60" s="173"/>
      <c r="M60" s="174"/>
      <c r="N60" s="174"/>
      <c r="O60" s="174"/>
      <c r="P60" s="174"/>
      <c r="Q60" s="174"/>
      <c r="R60" s="175"/>
      <c r="S60" s="155"/>
    </row>
    <row r="61" spans="1:19" ht="20.100000000000001" customHeight="1" x14ac:dyDescent="0.2">
      <c r="A61" s="282" t="s">
        <v>72</v>
      </c>
      <c r="B61" s="230" t="s">
        <v>4</v>
      </c>
      <c r="C61" s="19" t="s">
        <v>65</v>
      </c>
      <c r="D61" s="18" t="s">
        <v>66</v>
      </c>
      <c r="E61" s="20">
        <v>213</v>
      </c>
      <c r="F61" s="207">
        <v>101</v>
      </c>
      <c r="G61" s="188">
        <v>10</v>
      </c>
      <c r="H61" s="188">
        <v>10</v>
      </c>
      <c r="I61" s="188">
        <v>24</v>
      </c>
      <c r="J61" s="188">
        <v>80</v>
      </c>
      <c r="K61" s="191"/>
      <c r="L61" s="132">
        <v>5435.82</v>
      </c>
      <c r="M61" s="135">
        <v>538.20000000000005</v>
      </c>
      <c r="N61" s="135">
        <v>538.20000000000005</v>
      </c>
      <c r="O61" s="135">
        <v>1291.68</v>
      </c>
      <c r="P61" s="135">
        <v>4305.6000000000004</v>
      </c>
      <c r="Q61" s="129"/>
      <c r="R61" s="126">
        <f>SUM(L61:Q72)</f>
        <v>12109.5</v>
      </c>
      <c r="S61" s="155"/>
    </row>
    <row r="62" spans="1:19" ht="20.100000000000001" customHeight="1" x14ac:dyDescent="0.2">
      <c r="A62" s="283"/>
      <c r="B62" s="231"/>
      <c r="C62" s="27" t="s">
        <v>67</v>
      </c>
      <c r="D62" s="41" t="s">
        <v>29</v>
      </c>
      <c r="E62" s="74">
        <v>475</v>
      </c>
      <c r="F62" s="208"/>
      <c r="G62" s="189"/>
      <c r="H62" s="189"/>
      <c r="I62" s="189"/>
      <c r="J62" s="189"/>
      <c r="K62" s="192"/>
      <c r="L62" s="133"/>
      <c r="M62" s="136"/>
      <c r="N62" s="136"/>
      <c r="O62" s="136"/>
      <c r="P62" s="136"/>
      <c r="Q62" s="130"/>
      <c r="R62" s="127"/>
      <c r="S62" s="155"/>
    </row>
    <row r="63" spans="1:19" ht="20.100000000000001" customHeight="1" x14ac:dyDescent="0.2">
      <c r="A63" s="283"/>
      <c r="B63" s="108" t="s">
        <v>5</v>
      </c>
      <c r="C63" s="42" t="s">
        <v>36</v>
      </c>
      <c r="D63" s="41" t="s">
        <v>28</v>
      </c>
      <c r="E63" s="38">
        <v>405</v>
      </c>
      <c r="F63" s="208"/>
      <c r="G63" s="189"/>
      <c r="H63" s="189"/>
      <c r="I63" s="189"/>
      <c r="J63" s="189"/>
      <c r="K63" s="192"/>
      <c r="L63" s="133"/>
      <c r="M63" s="136"/>
      <c r="N63" s="136"/>
      <c r="O63" s="136"/>
      <c r="P63" s="136"/>
      <c r="Q63" s="130"/>
      <c r="R63" s="127"/>
      <c r="S63" s="155"/>
    </row>
    <row r="64" spans="1:19" ht="20.100000000000001" customHeight="1" x14ac:dyDescent="0.2">
      <c r="A64" s="283"/>
      <c r="B64" s="216" t="s">
        <v>2</v>
      </c>
      <c r="C64" s="166" t="s">
        <v>35</v>
      </c>
      <c r="D64" s="18" t="s">
        <v>15</v>
      </c>
      <c r="E64" s="51">
        <v>79</v>
      </c>
      <c r="F64" s="208"/>
      <c r="G64" s="189"/>
      <c r="H64" s="189"/>
      <c r="I64" s="189"/>
      <c r="J64" s="189"/>
      <c r="K64" s="192"/>
      <c r="L64" s="133"/>
      <c r="M64" s="136"/>
      <c r="N64" s="136"/>
      <c r="O64" s="136"/>
      <c r="P64" s="136"/>
      <c r="Q64" s="130"/>
      <c r="R64" s="127"/>
      <c r="S64" s="155"/>
    </row>
    <row r="65" spans="1:19" ht="20.100000000000001" customHeight="1" x14ac:dyDescent="0.2">
      <c r="A65" s="283"/>
      <c r="B65" s="217"/>
      <c r="C65" s="286"/>
      <c r="D65" s="25" t="s">
        <v>17</v>
      </c>
      <c r="E65" s="59">
        <v>25</v>
      </c>
      <c r="F65" s="208"/>
      <c r="G65" s="189"/>
      <c r="H65" s="189"/>
      <c r="I65" s="189"/>
      <c r="J65" s="189"/>
      <c r="K65" s="192"/>
      <c r="L65" s="133"/>
      <c r="M65" s="136"/>
      <c r="N65" s="136"/>
      <c r="O65" s="136"/>
      <c r="P65" s="136"/>
      <c r="Q65" s="130"/>
      <c r="R65" s="127"/>
      <c r="S65" s="155"/>
    </row>
    <row r="66" spans="1:19" ht="20.100000000000001" customHeight="1" x14ac:dyDescent="0.2">
      <c r="A66" s="283"/>
      <c r="B66" s="218"/>
      <c r="C66" s="167"/>
      <c r="D66" s="60" t="s">
        <v>44</v>
      </c>
      <c r="E66" s="52">
        <v>271</v>
      </c>
      <c r="F66" s="208"/>
      <c r="G66" s="189"/>
      <c r="H66" s="189"/>
      <c r="I66" s="189"/>
      <c r="J66" s="189"/>
      <c r="K66" s="192"/>
      <c r="L66" s="133"/>
      <c r="M66" s="136"/>
      <c r="N66" s="136"/>
      <c r="O66" s="136"/>
      <c r="P66" s="136"/>
      <c r="Q66" s="130"/>
      <c r="R66" s="127"/>
      <c r="S66" s="155"/>
    </row>
    <row r="67" spans="1:19" ht="20.100000000000001" customHeight="1" x14ac:dyDescent="0.2">
      <c r="A67" s="283"/>
      <c r="B67" s="113" t="s">
        <v>4</v>
      </c>
      <c r="C67" s="76" t="s">
        <v>50</v>
      </c>
      <c r="D67" s="75" t="s">
        <v>51</v>
      </c>
      <c r="E67" s="55">
        <v>496</v>
      </c>
      <c r="F67" s="208"/>
      <c r="G67" s="189"/>
      <c r="H67" s="189"/>
      <c r="I67" s="189"/>
      <c r="J67" s="189"/>
      <c r="K67" s="192"/>
      <c r="L67" s="133"/>
      <c r="M67" s="136"/>
      <c r="N67" s="136"/>
      <c r="O67" s="136"/>
      <c r="P67" s="136"/>
      <c r="Q67" s="130"/>
      <c r="R67" s="127"/>
      <c r="S67" s="155"/>
    </row>
    <row r="68" spans="1:19" ht="20.100000000000001" customHeight="1" x14ac:dyDescent="0.2">
      <c r="A68" s="283"/>
      <c r="B68" s="250" t="s">
        <v>4</v>
      </c>
      <c r="C68" s="205" t="s">
        <v>46</v>
      </c>
      <c r="D68" s="20" t="s">
        <v>48</v>
      </c>
      <c r="E68" s="51">
        <v>309</v>
      </c>
      <c r="F68" s="208"/>
      <c r="G68" s="189"/>
      <c r="H68" s="189"/>
      <c r="I68" s="189"/>
      <c r="J68" s="189"/>
      <c r="K68" s="192"/>
      <c r="L68" s="133"/>
      <c r="M68" s="136"/>
      <c r="N68" s="136"/>
      <c r="O68" s="136"/>
      <c r="P68" s="136"/>
      <c r="Q68" s="130"/>
      <c r="R68" s="127"/>
      <c r="S68" s="155"/>
    </row>
    <row r="69" spans="1:19" ht="20.100000000000001" customHeight="1" x14ac:dyDescent="0.2">
      <c r="A69" s="283"/>
      <c r="B69" s="251"/>
      <c r="C69" s="206"/>
      <c r="D69" s="24" t="s">
        <v>49</v>
      </c>
      <c r="E69" s="52">
        <v>242</v>
      </c>
      <c r="F69" s="208"/>
      <c r="G69" s="189"/>
      <c r="H69" s="189"/>
      <c r="I69" s="189"/>
      <c r="J69" s="189"/>
      <c r="K69" s="192"/>
      <c r="L69" s="133"/>
      <c r="M69" s="136"/>
      <c r="N69" s="136"/>
      <c r="O69" s="136"/>
      <c r="P69" s="136"/>
      <c r="Q69" s="130"/>
      <c r="R69" s="127"/>
      <c r="S69" s="155"/>
    </row>
    <row r="70" spans="1:19" ht="20.100000000000001" customHeight="1" x14ac:dyDescent="0.2">
      <c r="A70" s="283"/>
      <c r="B70" s="230" t="s">
        <v>4</v>
      </c>
      <c r="C70" s="168" t="s">
        <v>38</v>
      </c>
      <c r="D70" s="20" t="s">
        <v>24</v>
      </c>
      <c r="E70" s="66">
        <v>378</v>
      </c>
      <c r="F70" s="208"/>
      <c r="G70" s="189"/>
      <c r="H70" s="189"/>
      <c r="I70" s="189"/>
      <c r="J70" s="189"/>
      <c r="K70" s="192"/>
      <c r="L70" s="133"/>
      <c r="M70" s="136"/>
      <c r="N70" s="136"/>
      <c r="O70" s="136"/>
      <c r="P70" s="136"/>
      <c r="Q70" s="130"/>
      <c r="R70" s="127"/>
      <c r="S70" s="155"/>
    </row>
    <row r="71" spans="1:19" ht="20.100000000000001" customHeight="1" x14ac:dyDescent="0.2">
      <c r="A71" s="283"/>
      <c r="B71" s="231"/>
      <c r="C71" s="169"/>
      <c r="D71" s="24" t="s">
        <v>25</v>
      </c>
      <c r="E71" s="58">
        <v>164</v>
      </c>
      <c r="F71" s="208"/>
      <c r="G71" s="189"/>
      <c r="H71" s="189"/>
      <c r="I71" s="189"/>
      <c r="J71" s="189"/>
      <c r="K71" s="192"/>
      <c r="L71" s="133"/>
      <c r="M71" s="136"/>
      <c r="N71" s="136"/>
      <c r="O71" s="136"/>
      <c r="P71" s="136"/>
      <c r="Q71" s="130"/>
      <c r="R71" s="127"/>
      <c r="S71" s="155"/>
    </row>
    <row r="72" spans="1:19" ht="20.100000000000001" customHeight="1" x14ac:dyDescent="0.2">
      <c r="A72" s="284"/>
      <c r="B72" s="69" t="s">
        <v>4</v>
      </c>
      <c r="C72" s="16" t="s">
        <v>45</v>
      </c>
      <c r="D72" s="15" t="s">
        <v>47</v>
      </c>
      <c r="E72" s="75">
        <v>213</v>
      </c>
      <c r="F72" s="209"/>
      <c r="G72" s="190"/>
      <c r="H72" s="190"/>
      <c r="I72" s="190"/>
      <c r="J72" s="190"/>
      <c r="K72" s="193"/>
      <c r="L72" s="134"/>
      <c r="M72" s="137"/>
      <c r="N72" s="137"/>
      <c r="O72" s="137"/>
      <c r="P72" s="137"/>
      <c r="Q72" s="131"/>
      <c r="R72" s="128"/>
      <c r="S72" s="155"/>
    </row>
    <row r="73" spans="1:19" ht="20.100000000000001" customHeight="1" x14ac:dyDescent="0.2">
      <c r="A73" s="141" t="s">
        <v>6</v>
      </c>
      <c r="B73" s="285"/>
      <c r="C73" s="238"/>
      <c r="D73" s="100"/>
      <c r="E73" s="110">
        <f>SUM(E61:E72,)</f>
        <v>3270</v>
      </c>
      <c r="F73" s="144"/>
      <c r="G73" s="145"/>
      <c r="H73" s="145"/>
      <c r="I73" s="145"/>
      <c r="J73" s="145"/>
      <c r="K73" s="146"/>
      <c r="L73" s="173"/>
      <c r="M73" s="174"/>
      <c r="N73" s="174"/>
      <c r="O73" s="174"/>
      <c r="P73" s="174"/>
      <c r="Q73" s="174"/>
      <c r="R73" s="175"/>
      <c r="S73" s="155"/>
    </row>
    <row r="74" spans="1:19" ht="20.100000000000001" customHeight="1" x14ac:dyDescent="0.2">
      <c r="A74" s="239" t="s">
        <v>69</v>
      </c>
      <c r="B74" s="159" t="s">
        <v>4</v>
      </c>
      <c r="C74" s="224" t="s">
        <v>38</v>
      </c>
      <c r="D74" s="18" t="s">
        <v>24</v>
      </c>
      <c r="E74" s="20">
        <v>260</v>
      </c>
      <c r="F74" s="207" t="s">
        <v>4</v>
      </c>
      <c r="G74" s="188" t="s">
        <v>4</v>
      </c>
      <c r="H74" s="188" t="s">
        <v>4</v>
      </c>
      <c r="I74" s="188" t="s">
        <v>4</v>
      </c>
      <c r="J74" s="188" t="s">
        <v>4</v>
      </c>
      <c r="K74" s="191"/>
      <c r="L74" s="132" t="s">
        <v>4</v>
      </c>
      <c r="M74" s="135" t="s">
        <v>4</v>
      </c>
      <c r="N74" s="135" t="s">
        <v>4</v>
      </c>
      <c r="O74" s="135" t="s">
        <v>4</v>
      </c>
      <c r="P74" s="135" t="s">
        <v>4</v>
      </c>
      <c r="Q74" s="129"/>
      <c r="R74" s="126">
        <f>SUM(L74:Q77)</f>
        <v>0</v>
      </c>
      <c r="S74" s="155"/>
    </row>
    <row r="75" spans="1:19" ht="20.100000000000001" customHeight="1" x14ac:dyDescent="0.2">
      <c r="A75" s="200"/>
      <c r="B75" s="160"/>
      <c r="C75" s="226"/>
      <c r="D75" s="41" t="s">
        <v>25</v>
      </c>
      <c r="E75" s="74">
        <v>140</v>
      </c>
      <c r="F75" s="208"/>
      <c r="G75" s="189"/>
      <c r="H75" s="189"/>
      <c r="I75" s="189"/>
      <c r="J75" s="189"/>
      <c r="K75" s="192"/>
      <c r="L75" s="133"/>
      <c r="M75" s="136"/>
      <c r="N75" s="136"/>
      <c r="O75" s="136"/>
      <c r="P75" s="136"/>
      <c r="Q75" s="130"/>
      <c r="R75" s="127"/>
      <c r="S75" s="155"/>
    </row>
    <row r="76" spans="1:19" ht="20.100000000000001" customHeight="1" x14ac:dyDescent="0.2">
      <c r="A76" s="200"/>
      <c r="B76" s="205" t="s">
        <v>2</v>
      </c>
      <c r="C76" s="179" t="s">
        <v>16</v>
      </c>
      <c r="D76" s="20" t="s">
        <v>15</v>
      </c>
      <c r="E76" s="20">
        <v>452</v>
      </c>
      <c r="F76" s="208"/>
      <c r="G76" s="189"/>
      <c r="H76" s="189"/>
      <c r="I76" s="189"/>
      <c r="J76" s="189"/>
      <c r="K76" s="192"/>
      <c r="L76" s="133"/>
      <c r="M76" s="136"/>
      <c r="N76" s="136"/>
      <c r="O76" s="136"/>
      <c r="P76" s="136"/>
      <c r="Q76" s="130"/>
      <c r="R76" s="127"/>
      <c r="S76" s="155"/>
    </row>
    <row r="77" spans="1:19" ht="20.100000000000001" customHeight="1" x14ac:dyDescent="0.2">
      <c r="A77" s="201"/>
      <c r="B77" s="206"/>
      <c r="C77" s="180"/>
      <c r="D77" s="24" t="s">
        <v>17</v>
      </c>
      <c r="E77" s="24">
        <v>148</v>
      </c>
      <c r="F77" s="209"/>
      <c r="G77" s="190"/>
      <c r="H77" s="190"/>
      <c r="I77" s="190"/>
      <c r="J77" s="190"/>
      <c r="K77" s="193"/>
      <c r="L77" s="134"/>
      <c r="M77" s="137"/>
      <c r="N77" s="137"/>
      <c r="O77" s="137"/>
      <c r="P77" s="137"/>
      <c r="Q77" s="131"/>
      <c r="R77" s="128"/>
      <c r="S77" s="155"/>
    </row>
    <row r="78" spans="1:19" s="1" customFormat="1" ht="20.100000000000001" customHeight="1" x14ac:dyDescent="0.2">
      <c r="A78" s="141" t="s">
        <v>6</v>
      </c>
      <c r="B78" s="142"/>
      <c r="C78" s="238"/>
      <c r="D78" s="100"/>
      <c r="E78" s="110">
        <f>SUM(E74:E77,)</f>
        <v>1000</v>
      </c>
      <c r="F78" s="144"/>
      <c r="G78" s="145"/>
      <c r="H78" s="145"/>
      <c r="I78" s="145"/>
      <c r="J78" s="145"/>
      <c r="K78" s="146"/>
      <c r="L78" s="173"/>
      <c r="M78" s="174"/>
      <c r="N78" s="174"/>
      <c r="O78" s="174"/>
      <c r="P78" s="174"/>
      <c r="Q78" s="174"/>
      <c r="R78" s="175"/>
      <c r="S78" s="155"/>
    </row>
    <row r="79" spans="1:19" s="1" customFormat="1" ht="20.100000000000001" customHeight="1" x14ac:dyDescent="0.2">
      <c r="A79" s="213" t="s">
        <v>68</v>
      </c>
      <c r="B79" s="216" t="s">
        <v>2</v>
      </c>
      <c r="C79" s="205" t="s">
        <v>35</v>
      </c>
      <c r="D79" s="18" t="s">
        <v>15</v>
      </c>
      <c r="E79" s="51">
        <v>80</v>
      </c>
      <c r="F79" s="290" t="s">
        <v>4</v>
      </c>
      <c r="G79" s="235" t="s">
        <v>4</v>
      </c>
      <c r="H79" s="235" t="s">
        <v>4</v>
      </c>
      <c r="I79" s="232" t="s">
        <v>4</v>
      </c>
      <c r="J79" s="235" t="s">
        <v>4</v>
      </c>
      <c r="K79" s="335"/>
      <c r="L79" s="132" t="s">
        <v>4</v>
      </c>
      <c r="M79" s="135" t="s">
        <v>4</v>
      </c>
      <c r="N79" s="135" t="s">
        <v>4</v>
      </c>
      <c r="O79" s="135" t="s">
        <v>4</v>
      </c>
      <c r="P79" s="135" t="s">
        <v>4</v>
      </c>
      <c r="Q79" s="129"/>
      <c r="R79" s="126">
        <f>SUM(L79:Q85)</f>
        <v>0</v>
      </c>
      <c r="S79" s="155"/>
    </row>
    <row r="80" spans="1:19" s="1" customFormat="1" ht="20.100000000000001" customHeight="1" x14ac:dyDescent="0.2">
      <c r="A80" s="214"/>
      <c r="B80" s="217"/>
      <c r="C80" s="219"/>
      <c r="D80" s="25" t="s">
        <v>17</v>
      </c>
      <c r="E80" s="59">
        <v>25</v>
      </c>
      <c r="F80" s="291"/>
      <c r="G80" s="236"/>
      <c r="H80" s="236"/>
      <c r="I80" s="233"/>
      <c r="J80" s="236"/>
      <c r="K80" s="336"/>
      <c r="L80" s="133"/>
      <c r="M80" s="136"/>
      <c r="N80" s="136"/>
      <c r="O80" s="136"/>
      <c r="P80" s="136"/>
      <c r="Q80" s="130"/>
      <c r="R80" s="127"/>
      <c r="S80" s="155"/>
    </row>
    <row r="81" spans="1:19" s="1" customFormat="1" ht="20.100000000000001" customHeight="1" x14ac:dyDescent="0.2">
      <c r="A81" s="214"/>
      <c r="B81" s="218"/>
      <c r="C81" s="206"/>
      <c r="D81" s="60" t="s">
        <v>44</v>
      </c>
      <c r="E81" s="52">
        <v>268</v>
      </c>
      <c r="F81" s="291"/>
      <c r="G81" s="236"/>
      <c r="H81" s="236"/>
      <c r="I81" s="233"/>
      <c r="J81" s="236"/>
      <c r="K81" s="336"/>
      <c r="L81" s="133"/>
      <c r="M81" s="136"/>
      <c r="N81" s="136"/>
      <c r="O81" s="136"/>
      <c r="P81" s="136"/>
      <c r="Q81" s="130"/>
      <c r="R81" s="127"/>
      <c r="S81" s="155"/>
    </row>
    <row r="82" spans="1:19" s="1" customFormat="1" ht="20.100000000000001" customHeight="1" x14ac:dyDescent="0.2">
      <c r="A82" s="214"/>
      <c r="B82" s="210" t="s">
        <v>4</v>
      </c>
      <c r="C82" s="168" t="s">
        <v>31</v>
      </c>
      <c r="D82" s="37" t="s">
        <v>30</v>
      </c>
      <c r="E82" s="65">
        <v>629</v>
      </c>
      <c r="F82" s="291"/>
      <c r="G82" s="236"/>
      <c r="H82" s="236"/>
      <c r="I82" s="233"/>
      <c r="J82" s="236"/>
      <c r="K82" s="336"/>
      <c r="L82" s="133"/>
      <c r="M82" s="136"/>
      <c r="N82" s="136"/>
      <c r="O82" s="136"/>
      <c r="P82" s="136"/>
      <c r="Q82" s="130"/>
      <c r="R82" s="127"/>
      <c r="S82" s="155"/>
    </row>
    <row r="83" spans="1:19" s="1" customFormat="1" ht="20.100000000000001" customHeight="1" x14ac:dyDescent="0.2">
      <c r="A83" s="214"/>
      <c r="B83" s="211"/>
      <c r="C83" s="281"/>
      <c r="D83" s="25" t="s">
        <v>34</v>
      </c>
      <c r="E83" s="57">
        <v>398</v>
      </c>
      <c r="F83" s="291"/>
      <c r="G83" s="236"/>
      <c r="H83" s="236"/>
      <c r="I83" s="233"/>
      <c r="J83" s="236"/>
      <c r="K83" s="336"/>
      <c r="L83" s="133"/>
      <c r="M83" s="136"/>
      <c r="N83" s="136"/>
      <c r="O83" s="136"/>
      <c r="P83" s="136"/>
      <c r="Q83" s="130"/>
      <c r="R83" s="127"/>
      <c r="S83" s="155"/>
    </row>
    <row r="84" spans="1:19" ht="20.100000000000001" customHeight="1" x14ac:dyDescent="0.2">
      <c r="A84" s="214"/>
      <c r="B84" s="212"/>
      <c r="C84" s="169"/>
      <c r="D84" s="41" t="s">
        <v>39</v>
      </c>
      <c r="E84" s="58">
        <v>486</v>
      </c>
      <c r="F84" s="291"/>
      <c r="G84" s="236"/>
      <c r="H84" s="236"/>
      <c r="I84" s="233"/>
      <c r="J84" s="236"/>
      <c r="K84" s="336"/>
      <c r="L84" s="133"/>
      <c r="M84" s="136"/>
      <c r="N84" s="136"/>
      <c r="O84" s="136"/>
      <c r="P84" s="136"/>
      <c r="Q84" s="130"/>
      <c r="R84" s="127"/>
      <c r="S84" s="155"/>
    </row>
    <row r="85" spans="1:19" ht="20.100000000000001" customHeight="1" x14ac:dyDescent="0.2">
      <c r="A85" s="215"/>
      <c r="B85" s="39" t="s">
        <v>5</v>
      </c>
      <c r="C85" s="42" t="s">
        <v>36</v>
      </c>
      <c r="D85" s="41" t="s">
        <v>26</v>
      </c>
      <c r="E85" s="38">
        <v>618</v>
      </c>
      <c r="F85" s="292"/>
      <c r="G85" s="237"/>
      <c r="H85" s="237"/>
      <c r="I85" s="234"/>
      <c r="J85" s="237"/>
      <c r="K85" s="337"/>
      <c r="L85" s="134"/>
      <c r="M85" s="137"/>
      <c r="N85" s="137"/>
      <c r="O85" s="137"/>
      <c r="P85" s="137"/>
      <c r="Q85" s="131"/>
      <c r="R85" s="128"/>
      <c r="S85" s="155"/>
    </row>
    <row r="86" spans="1:19" ht="20.100000000000001" customHeight="1" x14ac:dyDescent="0.2">
      <c r="A86" s="141" t="s">
        <v>6</v>
      </c>
      <c r="B86" s="142"/>
      <c r="C86" s="143"/>
      <c r="D86" s="94"/>
      <c r="E86" s="109">
        <f>SUM(E79:E85)</f>
        <v>2504</v>
      </c>
      <c r="F86" s="144"/>
      <c r="G86" s="145"/>
      <c r="H86" s="145"/>
      <c r="I86" s="145"/>
      <c r="J86" s="145"/>
      <c r="K86" s="146"/>
      <c r="L86" s="144"/>
      <c r="M86" s="145"/>
      <c r="N86" s="145"/>
      <c r="O86" s="145"/>
      <c r="P86" s="145"/>
      <c r="Q86" s="145"/>
      <c r="R86" s="146"/>
      <c r="S86" s="155"/>
    </row>
    <row r="87" spans="1:19" s="23" customFormat="1" ht="20.100000000000001" customHeight="1" x14ac:dyDescent="0.2">
      <c r="A87" s="202" t="s">
        <v>74</v>
      </c>
      <c r="B87" s="205" t="s">
        <v>2</v>
      </c>
      <c r="C87" s="179" t="s">
        <v>16</v>
      </c>
      <c r="D87" s="20" t="s">
        <v>15</v>
      </c>
      <c r="E87" s="77">
        <v>461</v>
      </c>
      <c r="F87" s="147" t="s">
        <v>4</v>
      </c>
      <c r="G87" s="123" t="s">
        <v>4</v>
      </c>
      <c r="H87" s="123" t="s">
        <v>4</v>
      </c>
      <c r="I87" s="123" t="s">
        <v>4</v>
      </c>
      <c r="J87" s="123" t="s">
        <v>4</v>
      </c>
      <c r="K87" s="150"/>
      <c r="L87" s="132" t="s">
        <v>4</v>
      </c>
      <c r="M87" s="135" t="s">
        <v>4</v>
      </c>
      <c r="N87" s="135" t="s">
        <v>4</v>
      </c>
      <c r="O87" s="135" t="s">
        <v>4</v>
      </c>
      <c r="P87" s="135" t="s">
        <v>4</v>
      </c>
      <c r="Q87" s="247"/>
      <c r="R87" s="126">
        <f>SUM(L87:Q89)</f>
        <v>0</v>
      </c>
      <c r="S87" s="155"/>
    </row>
    <row r="88" spans="1:19" s="23" customFormat="1" ht="20.100000000000001" customHeight="1" x14ac:dyDescent="0.2">
      <c r="A88" s="203"/>
      <c r="B88" s="206"/>
      <c r="C88" s="180"/>
      <c r="D88" s="24" t="s">
        <v>17</v>
      </c>
      <c r="E88" s="78">
        <v>142</v>
      </c>
      <c r="F88" s="148"/>
      <c r="G88" s="124"/>
      <c r="H88" s="124"/>
      <c r="I88" s="124"/>
      <c r="J88" s="124"/>
      <c r="K88" s="151"/>
      <c r="L88" s="133"/>
      <c r="M88" s="136"/>
      <c r="N88" s="136"/>
      <c r="O88" s="136"/>
      <c r="P88" s="136"/>
      <c r="Q88" s="248"/>
      <c r="R88" s="127"/>
      <c r="S88" s="155"/>
    </row>
    <row r="89" spans="1:19" ht="20.100000000000001" customHeight="1" x14ac:dyDescent="0.2">
      <c r="A89" s="204"/>
      <c r="B89" s="75" t="s">
        <v>4</v>
      </c>
      <c r="C89" s="80" t="s">
        <v>33</v>
      </c>
      <c r="D89" s="75" t="s">
        <v>32</v>
      </c>
      <c r="E89" s="79">
        <v>454</v>
      </c>
      <c r="F89" s="149"/>
      <c r="G89" s="125"/>
      <c r="H89" s="125"/>
      <c r="I89" s="125"/>
      <c r="J89" s="125"/>
      <c r="K89" s="152"/>
      <c r="L89" s="134"/>
      <c r="M89" s="137"/>
      <c r="N89" s="137"/>
      <c r="O89" s="137"/>
      <c r="P89" s="137"/>
      <c r="Q89" s="249"/>
      <c r="R89" s="128"/>
      <c r="S89" s="155"/>
    </row>
    <row r="90" spans="1:19" s="23" customFormat="1" ht="20.100000000000001" customHeight="1" x14ac:dyDescent="0.2">
      <c r="A90" s="141" t="s">
        <v>6</v>
      </c>
      <c r="B90" s="142"/>
      <c r="C90" s="143"/>
      <c r="D90" s="95"/>
      <c r="E90" s="111">
        <f>SUM(E87:E89)</f>
        <v>1057</v>
      </c>
      <c r="F90" s="144"/>
      <c r="G90" s="145"/>
      <c r="H90" s="145"/>
      <c r="I90" s="145"/>
      <c r="J90" s="145"/>
      <c r="K90" s="146"/>
      <c r="L90" s="144"/>
      <c r="M90" s="145"/>
      <c r="N90" s="145"/>
      <c r="O90" s="145"/>
      <c r="P90" s="145"/>
      <c r="Q90" s="145"/>
      <c r="R90" s="146"/>
      <c r="S90" s="155"/>
    </row>
    <row r="91" spans="1:19" s="23" customFormat="1" ht="20.100000000000001" customHeight="1" x14ac:dyDescent="0.2">
      <c r="A91" s="227" t="s">
        <v>75</v>
      </c>
      <c r="B91" s="220" t="s">
        <v>2</v>
      </c>
      <c r="C91" s="161" t="s">
        <v>35</v>
      </c>
      <c r="D91" s="104" t="s">
        <v>15</v>
      </c>
      <c r="E91" s="88">
        <v>79</v>
      </c>
      <c r="F91" s="147">
        <v>26</v>
      </c>
      <c r="G91" s="123">
        <v>25</v>
      </c>
      <c r="H91" s="123" t="s">
        <v>4</v>
      </c>
      <c r="I91" s="123">
        <v>20</v>
      </c>
      <c r="J91" s="123" t="s">
        <v>4</v>
      </c>
      <c r="K91" s="150"/>
      <c r="L91" s="114">
        <v>1399.32</v>
      </c>
      <c r="M91" s="120">
        <v>1345.5</v>
      </c>
      <c r="N91" s="123" t="s">
        <v>4</v>
      </c>
      <c r="O91" s="123">
        <v>1076.4000000000001</v>
      </c>
      <c r="P91" s="123" t="s">
        <v>4</v>
      </c>
      <c r="Q91" s="117"/>
      <c r="R91" s="126">
        <f>SUM(L91:Q94)</f>
        <v>3821.22</v>
      </c>
      <c r="S91" s="155"/>
    </row>
    <row r="92" spans="1:19" s="23" customFormat="1" ht="20.100000000000001" customHeight="1" x14ac:dyDescent="0.2">
      <c r="A92" s="228"/>
      <c r="B92" s="220"/>
      <c r="C92" s="304"/>
      <c r="D92" s="105" t="s">
        <v>17</v>
      </c>
      <c r="E92" s="102">
        <v>25</v>
      </c>
      <c r="F92" s="148"/>
      <c r="G92" s="124"/>
      <c r="H92" s="124"/>
      <c r="I92" s="124"/>
      <c r="J92" s="124"/>
      <c r="K92" s="151"/>
      <c r="L92" s="115"/>
      <c r="M92" s="121"/>
      <c r="N92" s="124"/>
      <c r="O92" s="124"/>
      <c r="P92" s="124"/>
      <c r="Q92" s="118"/>
      <c r="R92" s="127"/>
      <c r="S92" s="155"/>
    </row>
    <row r="93" spans="1:19" s="23" customFormat="1" ht="20.100000000000001" customHeight="1" x14ac:dyDescent="0.2">
      <c r="A93" s="228"/>
      <c r="B93" s="220"/>
      <c r="C93" s="162"/>
      <c r="D93" s="62" t="s">
        <v>44</v>
      </c>
      <c r="E93" s="99">
        <v>267</v>
      </c>
      <c r="F93" s="148"/>
      <c r="G93" s="124"/>
      <c r="H93" s="124"/>
      <c r="I93" s="124"/>
      <c r="J93" s="124"/>
      <c r="K93" s="151"/>
      <c r="L93" s="115"/>
      <c r="M93" s="121"/>
      <c r="N93" s="124"/>
      <c r="O93" s="124"/>
      <c r="P93" s="124"/>
      <c r="Q93" s="118"/>
      <c r="R93" s="127"/>
      <c r="S93" s="155"/>
    </row>
    <row r="94" spans="1:19" s="1" customFormat="1" ht="20.100000000000001" customHeight="1" x14ac:dyDescent="0.2">
      <c r="A94" s="228"/>
      <c r="B94" s="220"/>
      <c r="C94" s="16" t="s">
        <v>65</v>
      </c>
      <c r="D94" s="69" t="s">
        <v>66</v>
      </c>
      <c r="E94" s="75">
        <v>211</v>
      </c>
      <c r="F94" s="148"/>
      <c r="G94" s="124"/>
      <c r="H94" s="124"/>
      <c r="I94" s="124"/>
      <c r="J94" s="124"/>
      <c r="K94" s="151"/>
      <c r="L94" s="115"/>
      <c r="M94" s="121"/>
      <c r="N94" s="124"/>
      <c r="O94" s="124"/>
      <c r="P94" s="124"/>
      <c r="Q94" s="118"/>
      <c r="R94" s="127"/>
      <c r="S94" s="155"/>
    </row>
    <row r="95" spans="1:19" ht="20.100000000000001" customHeight="1" x14ac:dyDescent="0.2">
      <c r="A95" s="228"/>
      <c r="B95" s="69" t="s">
        <v>4</v>
      </c>
      <c r="C95" s="43" t="s">
        <v>33</v>
      </c>
      <c r="D95" s="69" t="s">
        <v>32</v>
      </c>
      <c r="E95" s="90">
        <v>481</v>
      </c>
      <c r="F95" s="148"/>
      <c r="G95" s="124"/>
      <c r="H95" s="124"/>
      <c r="I95" s="124"/>
      <c r="J95" s="124"/>
      <c r="K95" s="151"/>
      <c r="L95" s="115"/>
      <c r="M95" s="121"/>
      <c r="N95" s="124"/>
      <c r="O95" s="124"/>
      <c r="P95" s="124"/>
      <c r="Q95" s="118"/>
      <c r="R95" s="127"/>
      <c r="S95" s="155"/>
    </row>
    <row r="96" spans="1:19" ht="20.100000000000001" customHeight="1" x14ac:dyDescent="0.2">
      <c r="A96" s="228"/>
      <c r="B96" s="69" t="s">
        <v>4</v>
      </c>
      <c r="C96" s="43" t="s">
        <v>99</v>
      </c>
      <c r="D96" s="73" t="s">
        <v>40</v>
      </c>
      <c r="E96" s="90">
        <v>376</v>
      </c>
      <c r="F96" s="148"/>
      <c r="G96" s="124"/>
      <c r="H96" s="124"/>
      <c r="I96" s="124"/>
      <c r="J96" s="124"/>
      <c r="K96" s="151"/>
      <c r="L96" s="115"/>
      <c r="M96" s="121"/>
      <c r="N96" s="124"/>
      <c r="O96" s="124"/>
      <c r="P96" s="124"/>
      <c r="Q96" s="118"/>
      <c r="R96" s="127"/>
      <c r="S96" s="155"/>
    </row>
    <row r="97" spans="1:19" ht="20.100000000000001" customHeight="1" x14ac:dyDescent="0.2">
      <c r="A97" s="228"/>
      <c r="B97" s="106" t="s">
        <v>4</v>
      </c>
      <c r="C97" s="107" t="s">
        <v>67</v>
      </c>
      <c r="D97" s="15" t="s">
        <v>29</v>
      </c>
      <c r="E97" s="75">
        <v>522</v>
      </c>
      <c r="F97" s="148"/>
      <c r="G97" s="124"/>
      <c r="H97" s="124"/>
      <c r="I97" s="124"/>
      <c r="J97" s="124"/>
      <c r="K97" s="151"/>
      <c r="L97" s="115"/>
      <c r="M97" s="121"/>
      <c r="N97" s="124"/>
      <c r="O97" s="124"/>
      <c r="P97" s="124"/>
      <c r="Q97" s="118"/>
      <c r="R97" s="127"/>
      <c r="S97" s="155"/>
    </row>
    <row r="98" spans="1:19" ht="20.100000000000001" customHeight="1" x14ac:dyDescent="0.2">
      <c r="A98" s="228"/>
      <c r="B98" s="221" t="s">
        <v>4</v>
      </c>
      <c r="C98" s="224" t="s">
        <v>100</v>
      </c>
      <c r="D98" s="37" t="s">
        <v>30</v>
      </c>
      <c r="E98" s="20">
        <v>613</v>
      </c>
      <c r="F98" s="148"/>
      <c r="G98" s="124"/>
      <c r="H98" s="124"/>
      <c r="I98" s="124"/>
      <c r="J98" s="124"/>
      <c r="K98" s="151"/>
      <c r="L98" s="115"/>
      <c r="M98" s="121"/>
      <c r="N98" s="124"/>
      <c r="O98" s="124"/>
      <c r="P98" s="124"/>
      <c r="Q98" s="118"/>
      <c r="R98" s="127"/>
      <c r="S98" s="155"/>
    </row>
    <row r="99" spans="1:19" ht="20.100000000000001" customHeight="1" x14ac:dyDescent="0.2">
      <c r="A99" s="228"/>
      <c r="B99" s="222"/>
      <c r="C99" s="225"/>
      <c r="D99" s="25" t="s">
        <v>34</v>
      </c>
      <c r="E99" s="103">
        <v>398</v>
      </c>
      <c r="F99" s="148"/>
      <c r="G99" s="124"/>
      <c r="H99" s="124"/>
      <c r="I99" s="124"/>
      <c r="J99" s="124"/>
      <c r="K99" s="151"/>
      <c r="L99" s="115"/>
      <c r="M99" s="121"/>
      <c r="N99" s="124"/>
      <c r="O99" s="124"/>
      <c r="P99" s="124"/>
      <c r="Q99" s="118"/>
      <c r="R99" s="127"/>
      <c r="S99" s="155"/>
    </row>
    <row r="100" spans="1:19" ht="20.100000000000001" customHeight="1" x14ac:dyDescent="0.2">
      <c r="A100" s="229"/>
      <c r="B100" s="223"/>
      <c r="C100" s="226"/>
      <c r="D100" s="41" t="s">
        <v>39</v>
      </c>
      <c r="E100" s="24">
        <v>459</v>
      </c>
      <c r="F100" s="149"/>
      <c r="G100" s="125"/>
      <c r="H100" s="125"/>
      <c r="I100" s="125"/>
      <c r="J100" s="125"/>
      <c r="K100" s="152"/>
      <c r="L100" s="116"/>
      <c r="M100" s="122"/>
      <c r="N100" s="125"/>
      <c r="O100" s="125"/>
      <c r="P100" s="125"/>
      <c r="Q100" s="119"/>
      <c r="R100" s="128"/>
      <c r="S100" s="155"/>
    </row>
    <row r="101" spans="1:19" s="23" customFormat="1" ht="20.100000000000001" customHeight="1" x14ac:dyDescent="0.2">
      <c r="A101" s="141" t="s">
        <v>6</v>
      </c>
      <c r="B101" s="142"/>
      <c r="C101" s="143"/>
      <c r="D101" s="95"/>
      <c r="E101" s="111">
        <f>SUM(E91:E100)</f>
        <v>3431</v>
      </c>
      <c r="F101" s="144"/>
      <c r="G101" s="145"/>
      <c r="H101" s="145"/>
      <c r="I101" s="145"/>
      <c r="J101" s="145"/>
      <c r="K101" s="146"/>
      <c r="L101" s="144"/>
      <c r="M101" s="145"/>
      <c r="N101" s="145"/>
      <c r="O101" s="145"/>
      <c r="P101" s="145"/>
      <c r="Q101" s="145"/>
      <c r="R101" s="146"/>
      <c r="S101" s="155"/>
    </row>
    <row r="102" spans="1:19" s="1" customFormat="1" ht="20.100000000000001" customHeight="1" x14ac:dyDescent="0.2">
      <c r="A102" s="163" t="s">
        <v>1</v>
      </c>
      <c r="B102" s="166" t="s">
        <v>2</v>
      </c>
      <c r="C102" s="161" t="s">
        <v>16</v>
      </c>
      <c r="D102" s="20" t="s">
        <v>15</v>
      </c>
      <c r="E102" s="88">
        <v>491</v>
      </c>
      <c r="F102" s="176" t="s">
        <v>4</v>
      </c>
      <c r="G102" s="123" t="s">
        <v>4</v>
      </c>
      <c r="H102" s="123">
        <v>10</v>
      </c>
      <c r="I102" s="123">
        <v>10</v>
      </c>
      <c r="J102" s="123">
        <v>40</v>
      </c>
      <c r="K102" s="317"/>
      <c r="L102" s="273" t="s">
        <v>4</v>
      </c>
      <c r="M102" s="135" t="s">
        <v>4</v>
      </c>
      <c r="N102" s="135">
        <v>538.20000000000005</v>
      </c>
      <c r="O102" s="135" t="s">
        <v>4</v>
      </c>
      <c r="P102" s="135">
        <v>2152.8000000000002</v>
      </c>
      <c r="Q102" s="242"/>
      <c r="R102" s="126">
        <f>SUM(L102:Q105)</f>
        <v>2691</v>
      </c>
      <c r="S102" s="155"/>
    </row>
    <row r="103" spans="1:19" s="1" customFormat="1" ht="20.100000000000001" customHeight="1" x14ac:dyDescent="0.2">
      <c r="A103" s="164"/>
      <c r="B103" s="167"/>
      <c r="C103" s="162"/>
      <c r="D103" s="24" t="s">
        <v>17</v>
      </c>
      <c r="E103" s="99">
        <v>163</v>
      </c>
      <c r="F103" s="177"/>
      <c r="G103" s="124"/>
      <c r="H103" s="124"/>
      <c r="I103" s="124"/>
      <c r="J103" s="124"/>
      <c r="K103" s="318"/>
      <c r="L103" s="274"/>
      <c r="M103" s="136"/>
      <c r="N103" s="136"/>
      <c r="O103" s="136"/>
      <c r="P103" s="136"/>
      <c r="Q103" s="243"/>
      <c r="R103" s="127"/>
      <c r="S103" s="155"/>
    </row>
    <row r="104" spans="1:19" s="1" customFormat="1" ht="20.100000000000001" customHeight="1" x14ac:dyDescent="0.2">
      <c r="A104" s="164"/>
      <c r="B104" s="159" t="s">
        <v>4</v>
      </c>
      <c r="C104" s="161" t="s">
        <v>19</v>
      </c>
      <c r="D104" s="20" t="s">
        <v>18</v>
      </c>
      <c r="E104" s="88">
        <v>446</v>
      </c>
      <c r="F104" s="177"/>
      <c r="G104" s="124"/>
      <c r="H104" s="124"/>
      <c r="I104" s="124"/>
      <c r="J104" s="124"/>
      <c r="K104" s="318"/>
      <c r="L104" s="274"/>
      <c r="M104" s="136"/>
      <c r="N104" s="136"/>
      <c r="O104" s="136"/>
      <c r="P104" s="136"/>
      <c r="Q104" s="243"/>
      <c r="R104" s="127"/>
      <c r="S104" s="155"/>
    </row>
    <row r="105" spans="1:19" s="1" customFormat="1" ht="20.100000000000001" customHeight="1" x14ac:dyDescent="0.2">
      <c r="A105" s="165"/>
      <c r="B105" s="160"/>
      <c r="C105" s="162"/>
      <c r="D105" s="24" t="s">
        <v>20</v>
      </c>
      <c r="E105" s="99">
        <v>762</v>
      </c>
      <c r="F105" s="178"/>
      <c r="G105" s="125"/>
      <c r="H105" s="125"/>
      <c r="I105" s="125"/>
      <c r="J105" s="125"/>
      <c r="K105" s="319"/>
      <c r="L105" s="275"/>
      <c r="M105" s="137"/>
      <c r="N105" s="137"/>
      <c r="O105" s="137"/>
      <c r="P105" s="137"/>
      <c r="Q105" s="244"/>
      <c r="R105" s="127"/>
      <c r="S105" s="155"/>
    </row>
    <row r="106" spans="1:19" s="2" customFormat="1" ht="20.100000000000001" customHeight="1" x14ac:dyDescent="0.2">
      <c r="A106" s="141" t="s">
        <v>6</v>
      </c>
      <c r="B106" s="142"/>
      <c r="C106" s="143"/>
      <c r="D106" s="94"/>
      <c r="E106" s="109">
        <f>SUM(E102:E105)</f>
        <v>1862</v>
      </c>
      <c r="F106" s="144"/>
      <c r="G106" s="145"/>
      <c r="H106" s="145"/>
      <c r="I106" s="145"/>
      <c r="J106" s="145"/>
      <c r="K106" s="146"/>
      <c r="L106" s="173"/>
      <c r="M106" s="174"/>
      <c r="N106" s="174"/>
      <c r="O106" s="174"/>
      <c r="P106" s="174"/>
      <c r="Q106" s="174"/>
      <c r="R106" s="175"/>
      <c r="S106" s="155"/>
    </row>
    <row r="107" spans="1:19" ht="20.100000000000001" customHeight="1" x14ac:dyDescent="0.2">
      <c r="A107" s="170" t="s">
        <v>80</v>
      </c>
      <c r="B107" s="159" t="s">
        <v>4</v>
      </c>
      <c r="C107" s="168" t="s">
        <v>38</v>
      </c>
      <c r="D107" s="20" t="s">
        <v>24</v>
      </c>
      <c r="E107" s="77">
        <v>380</v>
      </c>
      <c r="F107" s="194" t="s">
        <v>4</v>
      </c>
      <c r="G107" s="196" t="s">
        <v>4</v>
      </c>
      <c r="H107" s="196" t="s">
        <v>4</v>
      </c>
      <c r="I107" s="196" t="s">
        <v>4</v>
      </c>
      <c r="J107" s="196" t="s">
        <v>4</v>
      </c>
      <c r="K107" s="259"/>
      <c r="L107" s="194" t="s">
        <v>4</v>
      </c>
      <c r="M107" s="196" t="s">
        <v>4</v>
      </c>
      <c r="N107" s="196" t="s">
        <v>4</v>
      </c>
      <c r="O107" s="196" t="s">
        <v>4</v>
      </c>
      <c r="P107" s="196" t="s">
        <v>4</v>
      </c>
      <c r="Q107" s="198" t="s">
        <v>4</v>
      </c>
      <c r="R107" s="262">
        <f>SUM(L107:Q110)</f>
        <v>0</v>
      </c>
      <c r="S107" s="155"/>
    </row>
    <row r="108" spans="1:19" ht="20.100000000000001" customHeight="1" x14ac:dyDescent="0.2">
      <c r="A108" s="171"/>
      <c r="B108" s="160"/>
      <c r="C108" s="169"/>
      <c r="D108" s="24" t="s">
        <v>25</v>
      </c>
      <c r="E108" s="79">
        <v>173</v>
      </c>
      <c r="F108" s="245"/>
      <c r="G108" s="258"/>
      <c r="H108" s="258"/>
      <c r="I108" s="258"/>
      <c r="J108" s="258"/>
      <c r="K108" s="260"/>
      <c r="L108" s="245"/>
      <c r="M108" s="258"/>
      <c r="N108" s="258"/>
      <c r="O108" s="258"/>
      <c r="P108" s="258"/>
      <c r="Q108" s="338"/>
      <c r="R108" s="263"/>
      <c r="S108" s="155"/>
    </row>
    <row r="109" spans="1:19" ht="20.100000000000001" customHeight="1" x14ac:dyDescent="0.2">
      <c r="A109" s="171"/>
      <c r="B109" s="159" t="s">
        <v>4</v>
      </c>
      <c r="C109" s="168" t="s">
        <v>36</v>
      </c>
      <c r="D109" s="20" t="s">
        <v>26</v>
      </c>
      <c r="E109" s="77">
        <v>641</v>
      </c>
      <c r="F109" s="245"/>
      <c r="G109" s="258"/>
      <c r="H109" s="258"/>
      <c r="I109" s="258"/>
      <c r="J109" s="258"/>
      <c r="K109" s="260"/>
      <c r="L109" s="245"/>
      <c r="M109" s="258"/>
      <c r="N109" s="258"/>
      <c r="O109" s="258"/>
      <c r="P109" s="258"/>
      <c r="Q109" s="338"/>
      <c r="R109" s="263"/>
      <c r="S109" s="155"/>
    </row>
    <row r="110" spans="1:19" ht="20.100000000000001" customHeight="1" x14ac:dyDescent="0.2">
      <c r="A110" s="172"/>
      <c r="B110" s="160"/>
      <c r="C110" s="169"/>
      <c r="D110" s="24" t="s">
        <v>28</v>
      </c>
      <c r="E110" s="79">
        <v>416</v>
      </c>
      <c r="F110" s="195"/>
      <c r="G110" s="197"/>
      <c r="H110" s="197"/>
      <c r="I110" s="197"/>
      <c r="J110" s="197"/>
      <c r="K110" s="261"/>
      <c r="L110" s="195"/>
      <c r="M110" s="197"/>
      <c r="N110" s="197"/>
      <c r="O110" s="197"/>
      <c r="P110" s="197"/>
      <c r="Q110" s="199"/>
      <c r="R110" s="264"/>
      <c r="S110" s="155"/>
    </row>
    <row r="111" spans="1:19" s="23" customFormat="1" ht="20.100000000000001" customHeight="1" thickBot="1" x14ac:dyDescent="0.25">
      <c r="A111" s="141" t="s">
        <v>6</v>
      </c>
      <c r="B111" s="142"/>
      <c r="C111" s="143"/>
      <c r="D111" s="95"/>
      <c r="E111" s="111">
        <f>SUM(E107:E110)</f>
        <v>1610</v>
      </c>
      <c r="F111" s="144"/>
      <c r="G111" s="145"/>
      <c r="H111" s="145"/>
      <c r="I111" s="145"/>
      <c r="J111" s="145"/>
      <c r="K111" s="146"/>
      <c r="L111" s="144"/>
      <c r="M111" s="145"/>
      <c r="N111" s="145"/>
      <c r="O111" s="145"/>
      <c r="P111" s="145"/>
      <c r="Q111" s="145"/>
      <c r="R111" s="146"/>
      <c r="S111" s="155"/>
    </row>
    <row r="112" spans="1:19" s="23" customFormat="1" ht="50.1" customHeight="1" thickBot="1" x14ac:dyDescent="0.25">
      <c r="A112" s="252" t="s">
        <v>86</v>
      </c>
      <c r="B112" s="253"/>
      <c r="C112" s="253"/>
      <c r="D112" s="253"/>
      <c r="E112" s="254"/>
      <c r="F112" s="255" t="s">
        <v>88</v>
      </c>
      <c r="G112" s="256"/>
      <c r="H112" s="256"/>
      <c r="I112" s="256"/>
      <c r="J112" s="256"/>
      <c r="K112" s="257"/>
      <c r="L112" s="255" t="s">
        <v>7</v>
      </c>
      <c r="M112" s="256"/>
      <c r="N112" s="256"/>
      <c r="O112" s="256"/>
      <c r="P112" s="256"/>
      <c r="Q112" s="257"/>
      <c r="R112" s="153" t="s">
        <v>63</v>
      </c>
      <c r="S112" s="153" t="s">
        <v>61</v>
      </c>
    </row>
    <row r="113" spans="1:33" s="23" customFormat="1" ht="50.1" customHeight="1" thickBot="1" x14ac:dyDescent="0.25">
      <c r="A113" s="47" t="s">
        <v>53</v>
      </c>
      <c r="B113" s="48" t="s">
        <v>41</v>
      </c>
      <c r="C113" s="48" t="s">
        <v>62</v>
      </c>
      <c r="D113" s="48" t="s">
        <v>52</v>
      </c>
      <c r="E113" s="49" t="s">
        <v>14</v>
      </c>
      <c r="F113" s="50" t="s">
        <v>8</v>
      </c>
      <c r="G113" s="44" t="s">
        <v>9</v>
      </c>
      <c r="H113" s="44" t="s">
        <v>10</v>
      </c>
      <c r="I113" s="44" t="s">
        <v>11</v>
      </c>
      <c r="J113" s="44" t="s">
        <v>76</v>
      </c>
      <c r="K113" s="45" t="s">
        <v>12</v>
      </c>
      <c r="L113" s="46" t="s">
        <v>8</v>
      </c>
      <c r="M113" s="44" t="s">
        <v>9</v>
      </c>
      <c r="N113" s="44" t="s">
        <v>10</v>
      </c>
      <c r="O113" s="44" t="s">
        <v>11</v>
      </c>
      <c r="P113" s="44" t="s">
        <v>76</v>
      </c>
      <c r="Q113" s="45" t="s">
        <v>12</v>
      </c>
      <c r="R113" s="154"/>
      <c r="S113" s="154"/>
    </row>
    <row r="114" spans="1:33" ht="20.100000000000001" customHeight="1" x14ac:dyDescent="0.2">
      <c r="A114" s="164" t="s">
        <v>56</v>
      </c>
      <c r="B114" s="270" t="s">
        <v>78</v>
      </c>
      <c r="C114" s="81" t="s">
        <v>57</v>
      </c>
      <c r="D114" s="86" t="s">
        <v>59</v>
      </c>
      <c r="E114" s="87">
        <v>35</v>
      </c>
      <c r="F114" s="187">
        <v>5</v>
      </c>
      <c r="G114" s="138">
        <v>10</v>
      </c>
      <c r="H114" s="188">
        <v>12</v>
      </c>
      <c r="I114" s="188">
        <v>5</v>
      </c>
      <c r="J114" s="188">
        <v>7</v>
      </c>
      <c r="K114" s="183"/>
      <c r="L114" s="135">
        <v>52624</v>
      </c>
      <c r="M114" s="135">
        <v>105248</v>
      </c>
      <c r="N114" s="135">
        <v>125723.52</v>
      </c>
      <c r="O114" s="135">
        <v>52384.800000000003</v>
      </c>
      <c r="P114" s="185">
        <v>73338.720000000001</v>
      </c>
      <c r="Q114" s="242"/>
      <c r="R114" s="265">
        <f>SUM(L114:Q125)</f>
        <v>409319.04000000004</v>
      </c>
      <c r="S114" s="155">
        <f>R114</f>
        <v>409319.04000000004</v>
      </c>
    </row>
    <row r="115" spans="1:33" ht="20.100000000000001" customHeight="1" x14ac:dyDescent="0.2">
      <c r="A115" s="164"/>
      <c r="B115" s="271"/>
      <c r="C115" s="179" t="s">
        <v>22</v>
      </c>
      <c r="D115" s="31" t="s">
        <v>21</v>
      </c>
      <c r="E115" s="51">
        <v>35</v>
      </c>
      <c r="F115" s="187"/>
      <c r="G115" s="139"/>
      <c r="H115" s="189"/>
      <c r="I115" s="189"/>
      <c r="J115" s="189"/>
      <c r="K115" s="184"/>
      <c r="L115" s="136"/>
      <c r="M115" s="136"/>
      <c r="N115" s="136"/>
      <c r="O115" s="136"/>
      <c r="P115" s="186"/>
      <c r="Q115" s="243"/>
      <c r="R115" s="266"/>
      <c r="S115" s="155"/>
    </row>
    <row r="116" spans="1:33" ht="20.100000000000001" customHeight="1" x14ac:dyDescent="0.2">
      <c r="A116" s="164"/>
      <c r="B116" s="271"/>
      <c r="C116" s="180"/>
      <c r="D116" s="32" t="s">
        <v>23</v>
      </c>
      <c r="E116" s="52">
        <v>17</v>
      </c>
      <c r="F116" s="187"/>
      <c r="G116" s="139"/>
      <c r="H116" s="189"/>
      <c r="I116" s="189"/>
      <c r="J116" s="189"/>
      <c r="K116" s="184"/>
      <c r="L116" s="136"/>
      <c r="M116" s="136"/>
      <c r="N116" s="136"/>
      <c r="O116" s="136"/>
      <c r="P116" s="186"/>
      <c r="Q116" s="243"/>
      <c r="R116" s="266"/>
      <c r="S116" s="155"/>
    </row>
    <row r="117" spans="1:33" ht="20.100000000000001" customHeight="1" x14ac:dyDescent="0.2">
      <c r="A117" s="164"/>
      <c r="B117" s="271"/>
      <c r="C117" s="179" t="s">
        <v>58</v>
      </c>
      <c r="D117" s="31" t="s">
        <v>21</v>
      </c>
      <c r="E117" s="51">
        <v>19</v>
      </c>
      <c r="F117" s="187"/>
      <c r="G117" s="139"/>
      <c r="H117" s="189"/>
      <c r="I117" s="189"/>
      <c r="J117" s="189"/>
      <c r="K117" s="184"/>
      <c r="L117" s="136"/>
      <c r="M117" s="136"/>
      <c r="N117" s="136"/>
      <c r="O117" s="136"/>
      <c r="P117" s="186"/>
      <c r="Q117" s="243"/>
      <c r="R117" s="266"/>
      <c r="S117" s="155"/>
    </row>
    <row r="118" spans="1:33" ht="20.100000000000001" customHeight="1" x14ac:dyDescent="0.2">
      <c r="A118" s="164"/>
      <c r="B118" s="272"/>
      <c r="C118" s="180"/>
      <c r="D118" s="32" t="s">
        <v>23</v>
      </c>
      <c r="E118" s="52">
        <v>1</v>
      </c>
      <c r="F118" s="187"/>
      <c r="G118" s="139"/>
      <c r="H118" s="189"/>
      <c r="I118" s="189"/>
      <c r="J118" s="189"/>
      <c r="K118" s="184"/>
      <c r="L118" s="136"/>
      <c r="M118" s="136"/>
      <c r="N118" s="136"/>
      <c r="O118" s="136"/>
      <c r="P118" s="186"/>
      <c r="Q118" s="243"/>
      <c r="R118" s="266"/>
      <c r="S118" s="155"/>
    </row>
    <row r="119" spans="1:33" ht="20.100000000000001" customHeight="1" x14ac:dyDescent="0.2">
      <c r="A119" s="164"/>
      <c r="B119" s="33" t="s">
        <v>4</v>
      </c>
      <c r="C119" s="43" t="s">
        <v>65</v>
      </c>
      <c r="D119" s="34" t="s">
        <v>66</v>
      </c>
      <c r="E119" s="90">
        <v>15</v>
      </c>
      <c r="F119" s="187"/>
      <c r="G119" s="139"/>
      <c r="H119" s="189"/>
      <c r="I119" s="189"/>
      <c r="J119" s="189"/>
      <c r="K119" s="184"/>
      <c r="L119" s="136"/>
      <c r="M119" s="136"/>
      <c r="N119" s="136"/>
      <c r="O119" s="136"/>
      <c r="P119" s="186"/>
      <c r="Q119" s="243"/>
      <c r="R119" s="266"/>
      <c r="S119" s="155"/>
    </row>
    <row r="120" spans="1:33" ht="20.100000000000001" customHeight="1" x14ac:dyDescent="0.2">
      <c r="A120" s="164"/>
      <c r="B120" s="85" t="s">
        <v>2</v>
      </c>
      <c r="C120" s="84" t="s">
        <v>95</v>
      </c>
      <c r="D120" s="34" t="s">
        <v>15</v>
      </c>
      <c r="E120" s="90">
        <v>11</v>
      </c>
      <c r="F120" s="187"/>
      <c r="G120" s="139"/>
      <c r="H120" s="189"/>
      <c r="I120" s="189"/>
      <c r="J120" s="189"/>
      <c r="K120" s="184"/>
      <c r="L120" s="136"/>
      <c r="M120" s="136"/>
      <c r="N120" s="136"/>
      <c r="O120" s="136"/>
      <c r="P120" s="186"/>
      <c r="Q120" s="243"/>
      <c r="R120" s="266"/>
      <c r="S120" s="155"/>
    </row>
    <row r="121" spans="1:33" ht="20.100000000000001" customHeight="1" x14ac:dyDescent="0.2">
      <c r="A121" s="164"/>
      <c r="B121" s="91" t="s">
        <v>4</v>
      </c>
      <c r="C121" s="84" t="s">
        <v>92</v>
      </c>
      <c r="D121" s="34" t="s">
        <v>44</v>
      </c>
      <c r="E121" s="90">
        <v>11</v>
      </c>
      <c r="F121" s="187"/>
      <c r="G121" s="139"/>
      <c r="H121" s="189"/>
      <c r="I121" s="189"/>
      <c r="J121" s="189"/>
      <c r="K121" s="184"/>
      <c r="L121" s="136"/>
      <c r="M121" s="136"/>
      <c r="N121" s="136"/>
      <c r="O121" s="136"/>
      <c r="P121" s="186"/>
      <c r="Q121" s="243"/>
      <c r="R121" s="266"/>
      <c r="S121" s="155"/>
    </row>
    <row r="122" spans="1:33" ht="20.100000000000001" customHeight="1" x14ac:dyDescent="0.2">
      <c r="A122" s="164"/>
      <c r="B122" s="91" t="s">
        <v>4</v>
      </c>
      <c r="C122" s="84" t="s">
        <v>93</v>
      </c>
      <c r="D122" s="34" t="s">
        <v>18</v>
      </c>
      <c r="E122" s="90">
        <v>20</v>
      </c>
      <c r="F122" s="187"/>
      <c r="G122" s="139"/>
      <c r="H122" s="189"/>
      <c r="I122" s="189"/>
      <c r="J122" s="189"/>
      <c r="K122" s="184"/>
      <c r="L122" s="136"/>
      <c r="M122" s="136"/>
      <c r="N122" s="136"/>
      <c r="O122" s="136"/>
      <c r="P122" s="186"/>
      <c r="Q122" s="243"/>
      <c r="R122" s="266"/>
      <c r="S122" s="155"/>
    </row>
    <row r="123" spans="1:33" ht="20.100000000000001" customHeight="1" x14ac:dyDescent="0.2">
      <c r="A123" s="164"/>
      <c r="B123" s="91" t="s">
        <v>4</v>
      </c>
      <c r="C123" s="84" t="s">
        <v>94</v>
      </c>
      <c r="D123" s="34" t="s">
        <v>49</v>
      </c>
      <c r="E123" s="90">
        <v>11</v>
      </c>
      <c r="F123" s="187"/>
      <c r="G123" s="139"/>
      <c r="H123" s="189"/>
      <c r="I123" s="189"/>
      <c r="J123" s="189"/>
      <c r="K123" s="184"/>
      <c r="L123" s="136"/>
      <c r="M123" s="136"/>
      <c r="N123" s="136"/>
      <c r="O123" s="136"/>
      <c r="P123" s="186"/>
      <c r="Q123" s="243"/>
      <c r="R123" s="266"/>
      <c r="S123" s="155"/>
    </row>
    <row r="124" spans="1:33" ht="20.100000000000001" customHeight="1" x14ac:dyDescent="0.2">
      <c r="A124" s="164"/>
      <c r="B124" s="181" t="s">
        <v>4</v>
      </c>
      <c r="C124" s="179" t="s">
        <v>79</v>
      </c>
      <c r="D124" s="31" t="s">
        <v>24</v>
      </c>
      <c r="E124" s="51">
        <v>43</v>
      </c>
      <c r="F124" s="187"/>
      <c r="G124" s="139"/>
      <c r="H124" s="189"/>
      <c r="I124" s="189"/>
      <c r="J124" s="189"/>
      <c r="K124" s="184"/>
      <c r="L124" s="136"/>
      <c r="M124" s="136"/>
      <c r="N124" s="136"/>
      <c r="O124" s="136"/>
      <c r="P124" s="186"/>
      <c r="Q124" s="243"/>
      <c r="R124" s="266"/>
      <c r="S124" s="155"/>
    </row>
    <row r="125" spans="1:33" ht="20.100000000000001" customHeight="1" x14ac:dyDescent="0.2">
      <c r="A125" s="164"/>
      <c r="B125" s="182"/>
      <c r="C125" s="180"/>
      <c r="D125" s="32" t="s">
        <v>25</v>
      </c>
      <c r="E125" s="52">
        <v>1</v>
      </c>
      <c r="F125" s="187"/>
      <c r="G125" s="140"/>
      <c r="H125" s="189"/>
      <c r="I125" s="189"/>
      <c r="J125" s="189"/>
      <c r="K125" s="184"/>
      <c r="L125" s="136"/>
      <c r="M125" s="136"/>
      <c r="N125" s="136"/>
      <c r="O125" s="136"/>
      <c r="P125" s="186"/>
      <c r="Q125" s="244"/>
      <c r="R125" s="266"/>
      <c r="S125" s="155"/>
    </row>
    <row r="126" spans="1:33" ht="20.100000000000001" customHeight="1" thickBot="1" x14ac:dyDescent="0.25">
      <c r="A126" s="267" t="s">
        <v>6</v>
      </c>
      <c r="B126" s="268"/>
      <c r="C126" s="269"/>
      <c r="D126" s="96"/>
      <c r="E126" s="112">
        <f>SUM(E114:E125)</f>
        <v>219</v>
      </c>
      <c r="F126" s="156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8"/>
    </row>
    <row r="127" spans="1:33" s="1" customFormat="1" ht="30" customHeight="1" x14ac:dyDescent="0.2">
      <c r="A127" s="241" t="s">
        <v>3</v>
      </c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T127" s="6"/>
      <c r="U127" s="6"/>
      <c r="V127" s="6"/>
      <c r="W127" s="3"/>
      <c r="X127" s="3"/>
      <c r="Y127" s="3"/>
      <c r="Z127" s="3"/>
      <c r="AA127" s="3"/>
      <c r="AB127" s="3"/>
      <c r="AC127" s="3"/>
      <c r="AD127" s="3"/>
      <c r="AE127" s="3"/>
      <c r="AG127" s="7"/>
    </row>
    <row r="128" spans="1:33" s="1" customFormat="1" ht="30" customHeight="1" x14ac:dyDescent="0.2">
      <c r="A128" s="240" t="s">
        <v>98</v>
      </c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8" t="s">
        <v>60</v>
      </c>
      <c r="T128" s="5"/>
      <c r="U128" s="5"/>
      <c r="V128" s="5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30" customHeight="1" x14ac:dyDescent="0.2">
      <c r="A129" s="240" t="s">
        <v>91</v>
      </c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9" t="s">
        <v>81</v>
      </c>
      <c r="T129" s="5"/>
      <c r="U129" s="5"/>
      <c r="V129" s="5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30" customHeight="1" x14ac:dyDescent="0.2">
      <c r="A130" s="82" t="s">
        <v>89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29" t="s">
        <v>86</v>
      </c>
      <c r="T130" s="5"/>
      <c r="U130" s="5"/>
      <c r="V130" s="5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30" customHeight="1" x14ac:dyDescent="0.2">
      <c r="A131" s="240" t="s">
        <v>97</v>
      </c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</row>
    <row r="132" spans="1:31" ht="30" customHeight="1" x14ac:dyDescent="0.2">
      <c r="A132" s="240" t="s">
        <v>101</v>
      </c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</row>
    <row r="133" spans="1:31" ht="30" customHeight="1" x14ac:dyDescent="0.2">
      <c r="A133" s="240"/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</row>
    <row r="138" spans="1:31" x14ac:dyDescent="0.2">
      <c r="S138" s="35"/>
    </row>
  </sheetData>
  <sheetProtection algorithmName="SHA-512" hashValue="C+H/eli8zObZEH6UITpny89Mk9NyDV9X1DW32RtUe84ljsub2ldrh2C6vLExrUMmWqO4m2E37tmI6wZGl9CPXQ==" saltValue="rV86e24iTO6Hot5K/z2Aaw==" spinCount="100000" sheet="1" objects="1" scenarios="1" selectLockedCells="1" selectUnlockedCells="1"/>
  <mergeCells count="334">
    <mergeCell ref="I9:I22"/>
    <mergeCell ref="A114:A125"/>
    <mergeCell ref="H114:H125"/>
    <mergeCell ref="I114:I125"/>
    <mergeCell ref="J114:J125"/>
    <mergeCell ref="O114:O125"/>
    <mergeCell ref="Q58:Q59"/>
    <mergeCell ref="K79:K85"/>
    <mergeCell ref="B107:B108"/>
    <mergeCell ref="A111:C111"/>
    <mergeCell ref="P107:P110"/>
    <mergeCell ref="Q107:Q110"/>
    <mergeCell ref="F101:K101"/>
    <mergeCell ref="L90:R90"/>
    <mergeCell ref="L101:R101"/>
    <mergeCell ref="L111:R111"/>
    <mergeCell ref="F111:K111"/>
    <mergeCell ref="C91:C93"/>
    <mergeCell ref="P58:P59"/>
    <mergeCell ref="L79:L85"/>
    <mergeCell ref="G102:G105"/>
    <mergeCell ref="H102:H105"/>
    <mergeCell ref="I102:I105"/>
    <mergeCell ref="L24:L26"/>
    <mergeCell ref="M24:M26"/>
    <mergeCell ref="N24:N26"/>
    <mergeCell ref="O24:O26"/>
    <mergeCell ref="R24:R26"/>
    <mergeCell ref="A55:A56"/>
    <mergeCell ref="B55:B56"/>
    <mergeCell ref="C55:C56"/>
    <mergeCell ref="A57:D57"/>
    <mergeCell ref="P24:P26"/>
    <mergeCell ref="L27:R27"/>
    <mergeCell ref="A28:A50"/>
    <mergeCell ref="B28:B32"/>
    <mergeCell ref="C28:C30"/>
    <mergeCell ref="F28:F50"/>
    <mergeCell ref="G28:G50"/>
    <mergeCell ref="H28:H50"/>
    <mergeCell ref="B35:B36"/>
    <mergeCell ref="C31:C32"/>
    <mergeCell ref="C33:C34"/>
    <mergeCell ref="C35:C36"/>
    <mergeCell ref="C38:C39"/>
    <mergeCell ref="C40:C42"/>
    <mergeCell ref="A1:S1"/>
    <mergeCell ref="A2:E2"/>
    <mergeCell ref="F2:K2"/>
    <mergeCell ref="L2:Q2"/>
    <mergeCell ref="R2:R3"/>
    <mergeCell ref="S2:S3"/>
    <mergeCell ref="O4:O7"/>
    <mergeCell ref="P4:P7"/>
    <mergeCell ref="Q4:Q7"/>
    <mergeCell ref="R4:R7"/>
    <mergeCell ref="B6:B7"/>
    <mergeCell ref="A8:C8"/>
    <mergeCell ref="F8:K8"/>
    <mergeCell ref="L8:R8"/>
    <mergeCell ref="I4:I7"/>
    <mergeCell ref="J4:J7"/>
    <mergeCell ref="K4:K7"/>
    <mergeCell ref="L4:L7"/>
    <mergeCell ref="M4:M7"/>
    <mergeCell ref="N4:N7"/>
    <mergeCell ref="A4:A7"/>
    <mergeCell ref="B4:B5"/>
    <mergeCell ref="C4:C5"/>
    <mergeCell ref="F4:F7"/>
    <mergeCell ref="G4:G7"/>
    <mergeCell ref="H4:H7"/>
    <mergeCell ref="C6:C7"/>
    <mergeCell ref="A23:C23"/>
    <mergeCell ref="F23:R23"/>
    <mergeCell ref="B15:B17"/>
    <mergeCell ref="B19:B20"/>
    <mergeCell ref="B21:B22"/>
    <mergeCell ref="C10:C11"/>
    <mergeCell ref="C12:C13"/>
    <mergeCell ref="C15:C17"/>
    <mergeCell ref="C19:C20"/>
    <mergeCell ref="C21:C22"/>
    <mergeCell ref="Q9:Q22"/>
    <mergeCell ref="R9:R22"/>
    <mergeCell ref="M9:M22"/>
    <mergeCell ref="L9:L22"/>
    <mergeCell ref="F9:F22"/>
    <mergeCell ref="G9:G22"/>
    <mergeCell ref="N9:N22"/>
    <mergeCell ref="O9:O22"/>
    <mergeCell ref="P9:P22"/>
    <mergeCell ref="A9:A20"/>
    <mergeCell ref="J9:J22"/>
    <mergeCell ref="K9:K22"/>
    <mergeCell ref="B9:B13"/>
    <mergeCell ref="H9:H22"/>
    <mergeCell ref="C46:C47"/>
    <mergeCell ref="I28:I50"/>
    <mergeCell ref="A27:C27"/>
    <mergeCell ref="F27:K27"/>
    <mergeCell ref="K28:K50"/>
    <mergeCell ref="A51:C51"/>
    <mergeCell ref="F51:K51"/>
    <mergeCell ref="A52:A53"/>
    <mergeCell ref="B52:B53"/>
    <mergeCell ref="F52:F53"/>
    <mergeCell ref="G52:G53"/>
    <mergeCell ref="H52:H53"/>
    <mergeCell ref="I52:I53"/>
    <mergeCell ref="J52:J53"/>
    <mergeCell ref="K52:K53"/>
    <mergeCell ref="C52:C53"/>
    <mergeCell ref="Q28:Q50"/>
    <mergeCell ref="L78:R78"/>
    <mergeCell ref="J74:J77"/>
    <mergeCell ref="R28:R50"/>
    <mergeCell ref="L28:L50"/>
    <mergeCell ref="M28:M50"/>
    <mergeCell ref="N28:N50"/>
    <mergeCell ref="N74:N77"/>
    <mergeCell ref="O74:O77"/>
    <mergeCell ref="O58:O59"/>
    <mergeCell ref="J58:J59"/>
    <mergeCell ref="K58:K59"/>
    <mergeCell ref="O28:O50"/>
    <mergeCell ref="P28:P50"/>
    <mergeCell ref="Q55:Q56"/>
    <mergeCell ref="R55:R56"/>
    <mergeCell ref="F57:K57"/>
    <mergeCell ref="A24:A26"/>
    <mergeCell ref="B24:B26"/>
    <mergeCell ref="C24:C26"/>
    <mergeCell ref="F24:F26"/>
    <mergeCell ref="G24:G26"/>
    <mergeCell ref="H24:H26"/>
    <mergeCell ref="I24:I26"/>
    <mergeCell ref="J24:J26"/>
    <mergeCell ref="C82:C84"/>
    <mergeCell ref="A61:A72"/>
    <mergeCell ref="B64:B66"/>
    <mergeCell ref="C68:C69"/>
    <mergeCell ref="B70:B71"/>
    <mergeCell ref="C70:C71"/>
    <mergeCell ref="A73:C73"/>
    <mergeCell ref="C64:C66"/>
    <mergeCell ref="F73:K73"/>
    <mergeCell ref="K24:K26"/>
    <mergeCell ref="A60:C60"/>
    <mergeCell ref="F60:K60"/>
    <mergeCell ref="F78:K78"/>
    <mergeCell ref="F79:F85"/>
    <mergeCell ref="J28:J50"/>
    <mergeCell ref="B76:B77"/>
    <mergeCell ref="L102:L105"/>
    <mergeCell ref="M102:M105"/>
    <mergeCell ref="L51:R51"/>
    <mergeCell ref="O87:O89"/>
    <mergeCell ref="G87:G89"/>
    <mergeCell ref="H87:H89"/>
    <mergeCell ref="I87:I89"/>
    <mergeCell ref="J87:J89"/>
    <mergeCell ref="K87:K89"/>
    <mergeCell ref="L73:R73"/>
    <mergeCell ref="R58:R59"/>
    <mergeCell ref="L58:L59"/>
    <mergeCell ref="M58:M59"/>
    <mergeCell ref="N58:N59"/>
    <mergeCell ref="Q52:Q53"/>
    <mergeCell ref="R52:R53"/>
    <mergeCell ref="F54:K54"/>
    <mergeCell ref="L54:R54"/>
    <mergeCell ref="N55:N56"/>
    <mergeCell ref="O55:O56"/>
    <mergeCell ref="P55:P56"/>
    <mergeCell ref="L57:R57"/>
    <mergeCell ref="F58:F59"/>
    <mergeCell ref="G58:G59"/>
    <mergeCell ref="A133:R133"/>
    <mergeCell ref="A132:R132"/>
    <mergeCell ref="A112:E112"/>
    <mergeCell ref="F112:K112"/>
    <mergeCell ref="L112:Q112"/>
    <mergeCell ref="R112:R113"/>
    <mergeCell ref="C107:C108"/>
    <mergeCell ref="G107:G110"/>
    <mergeCell ref="H107:H110"/>
    <mergeCell ref="I107:I110"/>
    <mergeCell ref="J107:J110"/>
    <mergeCell ref="K107:K110"/>
    <mergeCell ref="R107:R110"/>
    <mergeCell ref="L107:L110"/>
    <mergeCell ref="M107:M110"/>
    <mergeCell ref="N107:N110"/>
    <mergeCell ref="O107:O110"/>
    <mergeCell ref="A131:R131"/>
    <mergeCell ref="Q114:Q125"/>
    <mergeCell ref="R114:R125"/>
    <mergeCell ref="A126:C126"/>
    <mergeCell ref="A129:R129"/>
    <mergeCell ref="B114:B118"/>
    <mergeCell ref="C115:C116"/>
    <mergeCell ref="A128:R128"/>
    <mergeCell ref="A127:R127"/>
    <mergeCell ref="L114:L125"/>
    <mergeCell ref="Q24:Q26"/>
    <mergeCell ref="F107:F110"/>
    <mergeCell ref="S4:S111"/>
    <mergeCell ref="N102:N105"/>
    <mergeCell ref="O102:O105"/>
    <mergeCell ref="P102:P105"/>
    <mergeCell ref="Q102:Q105"/>
    <mergeCell ref="R102:R105"/>
    <mergeCell ref="Q74:Q77"/>
    <mergeCell ref="R74:R77"/>
    <mergeCell ref="M74:M77"/>
    <mergeCell ref="R79:R85"/>
    <mergeCell ref="R87:R89"/>
    <mergeCell ref="L86:R86"/>
    <mergeCell ref="Q79:Q85"/>
    <mergeCell ref="Q87:Q89"/>
    <mergeCell ref="P79:P85"/>
    <mergeCell ref="P87:P89"/>
    <mergeCell ref="L87:L89"/>
    <mergeCell ref="G74:G77"/>
    <mergeCell ref="B68:B69"/>
    <mergeCell ref="J79:J85"/>
    <mergeCell ref="K74:K77"/>
    <mergeCell ref="M79:M85"/>
    <mergeCell ref="N79:N85"/>
    <mergeCell ref="L60:R60"/>
    <mergeCell ref="A86:C86"/>
    <mergeCell ref="G79:G85"/>
    <mergeCell ref="H79:H85"/>
    <mergeCell ref="C76:C77"/>
    <mergeCell ref="A78:C78"/>
    <mergeCell ref="A74:A77"/>
    <mergeCell ref="B74:B75"/>
    <mergeCell ref="C74:C75"/>
    <mergeCell ref="A58:A59"/>
    <mergeCell ref="F87:F89"/>
    <mergeCell ref="A87:A89"/>
    <mergeCell ref="B87:B88"/>
    <mergeCell ref="C87:C88"/>
    <mergeCell ref="F74:F77"/>
    <mergeCell ref="B82:B84"/>
    <mergeCell ref="A79:A85"/>
    <mergeCell ref="B79:B81"/>
    <mergeCell ref="C79:C81"/>
    <mergeCell ref="F61:F72"/>
    <mergeCell ref="B61:B62"/>
    <mergeCell ref="P52:P53"/>
    <mergeCell ref="H74:H77"/>
    <mergeCell ref="I74:I77"/>
    <mergeCell ref="F86:K86"/>
    <mergeCell ref="L55:L56"/>
    <mergeCell ref="M55:M56"/>
    <mergeCell ref="H58:H59"/>
    <mergeCell ref="I58:I59"/>
    <mergeCell ref="G61:G72"/>
    <mergeCell ref="H61:H72"/>
    <mergeCell ref="I61:I72"/>
    <mergeCell ref="J61:J72"/>
    <mergeCell ref="K61:K72"/>
    <mergeCell ref="F55:F56"/>
    <mergeCell ref="G55:G56"/>
    <mergeCell ref="H55:H56"/>
    <mergeCell ref="I55:I56"/>
    <mergeCell ref="J55:J56"/>
    <mergeCell ref="K55:K56"/>
    <mergeCell ref="L52:L53"/>
    <mergeCell ref="M52:M53"/>
    <mergeCell ref="N52:N53"/>
    <mergeCell ref="O52:O53"/>
    <mergeCell ref="I79:I85"/>
    <mergeCell ref="A54:D54"/>
    <mergeCell ref="S112:S113"/>
    <mergeCell ref="S114:S125"/>
    <mergeCell ref="F126:S126"/>
    <mergeCell ref="B104:B105"/>
    <mergeCell ref="C104:C105"/>
    <mergeCell ref="A106:C106"/>
    <mergeCell ref="C102:C103"/>
    <mergeCell ref="A102:A105"/>
    <mergeCell ref="B102:B103"/>
    <mergeCell ref="B109:B110"/>
    <mergeCell ref="C109:C110"/>
    <mergeCell ref="A107:A110"/>
    <mergeCell ref="F106:K106"/>
    <mergeCell ref="L106:R106"/>
    <mergeCell ref="F102:F105"/>
    <mergeCell ref="C117:C118"/>
    <mergeCell ref="B124:B125"/>
    <mergeCell ref="C124:C125"/>
    <mergeCell ref="K114:K125"/>
    <mergeCell ref="N114:N125"/>
    <mergeCell ref="P114:P125"/>
    <mergeCell ref="M114:M125"/>
    <mergeCell ref="F114:F125"/>
    <mergeCell ref="G114:G125"/>
    <mergeCell ref="A90:C90"/>
    <mergeCell ref="F90:K90"/>
    <mergeCell ref="F91:F100"/>
    <mergeCell ref="G91:G100"/>
    <mergeCell ref="H91:H100"/>
    <mergeCell ref="I91:I100"/>
    <mergeCell ref="J91:J100"/>
    <mergeCell ref="K91:K100"/>
    <mergeCell ref="A101:C101"/>
    <mergeCell ref="B91:B94"/>
    <mergeCell ref="B98:B100"/>
    <mergeCell ref="C98:C100"/>
    <mergeCell ref="A91:A100"/>
    <mergeCell ref="J102:J105"/>
    <mergeCell ref="K102:K105"/>
    <mergeCell ref="L91:L100"/>
    <mergeCell ref="Q91:Q100"/>
    <mergeCell ref="M91:M100"/>
    <mergeCell ref="N91:N100"/>
    <mergeCell ref="O91:O100"/>
    <mergeCell ref="P91:P100"/>
    <mergeCell ref="R91:R100"/>
    <mergeCell ref="Q61:Q72"/>
    <mergeCell ref="L61:L72"/>
    <mergeCell ref="M61:M72"/>
    <mergeCell ref="N61:N72"/>
    <mergeCell ref="O61:O72"/>
    <mergeCell ref="P61:P72"/>
    <mergeCell ref="R61:R72"/>
    <mergeCell ref="O79:O85"/>
    <mergeCell ref="L74:L77"/>
    <mergeCell ref="M87:M89"/>
    <mergeCell ref="N87:N89"/>
    <mergeCell ref="P74:P77"/>
  </mergeCells>
  <printOptions horizontalCentered="1"/>
  <pageMargins left="0.39370078740157483" right="0.39370078740157483" top="0.39370078740157483" bottom="0.39370078740157483" header="0.31496062992125984" footer="0.31496062992125984"/>
  <pageSetup paperSize="8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G138"/>
  <sheetViews>
    <sheetView showGridLines="0" view="pageBreakPreview" zoomScale="70" zoomScaleNormal="70" zoomScaleSheetLayoutView="70" workbookViewId="0">
      <selection activeCell="B55" sqref="A55:XFD61"/>
    </sheetView>
  </sheetViews>
  <sheetFormatPr defaultRowHeight="14.25" x14ac:dyDescent="0.2"/>
  <cols>
    <col min="1" max="1" width="32.7109375" style="4" customWidth="1"/>
    <col min="2" max="2" width="35.7109375" style="4" customWidth="1"/>
    <col min="3" max="4" width="24.7109375" style="4" customWidth="1"/>
    <col min="5" max="17" width="25.7109375" style="4" customWidth="1"/>
    <col min="18" max="19" width="29.7109375" style="4" customWidth="1"/>
    <col min="20" max="16384" width="9.140625" style="4"/>
  </cols>
  <sheetData>
    <row r="1" spans="1:19" s="1" customFormat="1" ht="50.1" customHeight="1" thickBot="1" x14ac:dyDescent="0.25">
      <c r="A1" s="320" t="s">
        <v>102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2"/>
    </row>
    <row r="2" spans="1:19" s="1" customFormat="1" ht="50.1" customHeight="1" thickBot="1" x14ac:dyDescent="0.25">
      <c r="A2" s="323" t="s">
        <v>87</v>
      </c>
      <c r="B2" s="324"/>
      <c r="C2" s="324"/>
      <c r="D2" s="324"/>
      <c r="E2" s="325"/>
      <c r="F2" s="326" t="s">
        <v>0</v>
      </c>
      <c r="G2" s="327"/>
      <c r="H2" s="327"/>
      <c r="I2" s="327"/>
      <c r="J2" s="327"/>
      <c r="K2" s="328"/>
      <c r="L2" s="326" t="s">
        <v>7</v>
      </c>
      <c r="M2" s="327"/>
      <c r="N2" s="327"/>
      <c r="O2" s="327"/>
      <c r="P2" s="327"/>
      <c r="Q2" s="328"/>
      <c r="R2" s="329" t="s">
        <v>63</v>
      </c>
      <c r="S2" s="330" t="s">
        <v>61</v>
      </c>
    </row>
    <row r="3" spans="1:19" s="1" customFormat="1" ht="50.1" customHeight="1" thickBot="1" x14ac:dyDescent="0.25">
      <c r="A3" s="10" t="s">
        <v>53</v>
      </c>
      <c r="B3" s="11" t="s">
        <v>41</v>
      </c>
      <c r="C3" s="11" t="s">
        <v>62</v>
      </c>
      <c r="D3" s="11" t="s">
        <v>52</v>
      </c>
      <c r="E3" s="12" t="s">
        <v>14</v>
      </c>
      <c r="F3" s="13" t="s">
        <v>103</v>
      </c>
      <c r="G3" s="11" t="s">
        <v>82</v>
      </c>
      <c r="H3" s="11" t="s">
        <v>104</v>
      </c>
      <c r="I3" s="11" t="s">
        <v>83</v>
      </c>
      <c r="J3" s="11" t="s">
        <v>105</v>
      </c>
      <c r="K3" s="26" t="s">
        <v>84</v>
      </c>
      <c r="L3" s="14" t="s">
        <v>103</v>
      </c>
      <c r="M3" s="11" t="s">
        <v>82</v>
      </c>
      <c r="N3" s="11" t="s">
        <v>104</v>
      </c>
      <c r="O3" s="11" t="s">
        <v>83</v>
      </c>
      <c r="P3" s="11" t="s">
        <v>105</v>
      </c>
      <c r="Q3" s="26" t="s">
        <v>84</v>
      </c>
      <c r="R3" s="154"/>
      <c r="S3" s="330"/>
    </row>
    <row r="4" spans="1:19" s="1" customFormat="1" ht="20.100000000000001" customHeight="1" x14ac:dyDescent="0.2">
      <c r="A4" s="163" t="s">
        <v>1</v>
      </c>
      <c r="B4" s="166" t="s">
        <v>2</v>
      </c>
      <c r="C4" s="161" t="s">
        <v>16</v>
      </c>
      <c r="D4" s="20" t="s">
        <v>15</v>
      </c>
      <c r="E4" s="88">
        <v>491</v>
      </c>
      <c r="F4" s="176"/>
      <c r="G4" s="123"/>
      <c r="H4" s="123"/>
      <c r="I4" s="123"/>
      <c r="J4" s="123"/>
      <c r="K4" s="317"/>
      <c r="L4" s="273"/>
      <c r="M4" s="135"/>
      <c r="N4" s="135"/>
      <c r="O4" s="135"/>
      <c r="P4" s="135"/>
      <c r="Q4" s="242"/>
      <c r="R4" s="331">
        <f>SUM(L4:Q7)</f>
        <v>0</v>
      </c>
      <c r="S4" s="246" t="e">
        <f>SUM(R4,R9,R24,R28,R52,#REF!,R55,R58,R61,R74,R79,R87,R91,R102,R107)</f>
        <v>#REF!</v>
      </c>
    </row>
    <row r="5" spans="1:19" s="1" customFormat="1" ht="20.100000000000001" customHeight="1" x14ac:dyDescent="0.2">
      <c r="A5" s="164"/>
      <c r="B5" s="167"/>
      <c r="C5" s="162"/>
      <c r="D5" s="24" t="s">
        <v>17</v>
      </c>
      <c r="E5" s="99">
        <v>163</v>
      </c>
      <c r="F5" s="177"/>
      <c r="G5" s="124"/>
      <c r="H5" s="124"/>
      <c r="I5" s="124"/>
      <c r="J5" s="124"/>
      <c r="K5" s="318"/>
      <c r="L5" s="274"/>
      <c r="M5" s="136"/>
      <c r="N5" s="136"/>
      <c r="O5" s="136"/>
      <c r="P5" s="136"/>
      <c r="Q5" s="243"/>
      <c r="R5" s="332"/>
      <c r="S5" s="155"/>
    </row>
    <row r="6" spans="1:19" s="1" customFormat="1" ht="20.100000000000001" customHeight="1" x14ac:dyDescent="0.2">
      <c r="A6" s="164"/>
      <c r="B6" s="159" t="s">
        <v>4</v>
      </c>
      <c r="C6" s="161" t="s">
        <v>19</v>
      </c>
      <c r="D6" s="20" t="s">
        <v>18</v>
      </c>
      <c r="E6" s="88">
        <v>446</v>
      </c>
      <c r="F6" s="177"/>
      <c r="G6" s="124"/>
      <c r="H6" s="124"/>
      <c r="I6" s="124"/>
      <c r="J6" s="124"/>
      <c r="K6" s="318"/>
      <c r="L6" s="274"/>
      <c r="M6" s="136"/>
      <c r="N6" s="136"/>
      <c r="O6" s="136"/>
      <c r="P6" s="136"/>
      <c r="Q6" s="243"/>
      <c r="R6" s="332"/>
      <c r="S6" s="155"/>
    </row>
    <row r="7" spans="1:19" s="1" customFormat="1" ht="20.100000000000001" customHeight="1" x14ac:dyDescent="0.2">
      <c r="A7" s="165"/>
      <c r="B7" s="160"/>
      <c r="C7" s="162"/>
      <c r="D7" s="24" t="s">
        <v>20</v>
      </c>
      <c r="E7" s="99">
        <v>762</v>
      </c>
      <c r="F7" s="178"/>
      <c r="G7" s="125"/>
      <c r="H7" s="125"/>
      <c r="I7" s="125"/>
      <c r="J7" s="125"/>
      <c r="K7" s="319"/>
      <c r="L7" s="275"/>
      <c r="M7" s="137"/>
      <c r="N7" s="137"/>
      <c r="O7" s="137"/>
      <c r="P7" s="137"/>
      <c r="Q7" s="244"/>
      <c r="R7" s="333"/>
      <c r="S7" s="155"/>
    </row>
    <row r="8" spans="1:19" s="2" customFormat="1" ht="20.100000000000001" customHeight="1" x14ac:dyDescent="0.2">
      <c r="A8" s="141" t="s">
        <v>6</v>
      </c>
      <c r="B8" s="142"/>
      <c r="C8" s="143"/>
      <c r="D8" s="94"/>
      <c r="E8" s="109">
        <f>SUM(E4:E7)</f>
        <v>1862</v>
      </c>
      <c r="F8" s="144"/>
      <c r="G8" s="145"/>
      <c r="H8" s="145"/>
      <c r="I8" s="145"/>
      <c r="J8" s="145"/>
      <c r="K8" s="146"/>
      <c r="L8" s="173"/>
      <c r="M8" s="174"/>
      <c r="N8" s="174"/>
      <c r="O8" s="174"/>
      <c r="P8" s="174"/>
      <c r="Q8" s="174"/>
      <c r="R8" s="175"/>
      <c r="S8" s="155"/>
    </row>
    <row r="9" spans="1:19" ht="20.100000000000001" customHeight="1" x14ac:dyDescent="0.2">
      <c r="A9" s="164" t="s">
        <v>77</v>
      </c>
      <c r="B9" s="270" t="s">
        <v>78</v>
      </c>
      <c r="C9" s="101" t="s">
        <v>57</v>
      </c>
      <c r="D9" s="30" t="s">
        <v>59</v>
      </c>
      <c r="E9" s="102">
        <v>237</v>
      </c>
      <c r="F9" s="308"/>
      <c r="G9" s="311"/>
      <c r="H9" s="311"/>
      <c r="I9" s="311"/>
      <c r="J9" s="311"/>
      <c r="K9" s="314"/>
      <c r="L9" s="273"/>
      <c r="M9" s="135"/>
      <c r="N9" s="135"/>
      <c r="O9" s="135"/>
      <c r="P9" s="135"/>
      <c r="Q9" s="242"/>
      <c r="R9" s="305">
        <f>SUM(L9:Q20)</f>
        <v>0</v>
      </c>
      <c r="S9" s="155"/>
    </row>
    <row r="10" spans="1:19" ht="20.100000000000001" customHeight="1" x14ac:dyDescent="0.2">
      <c r="A10" s="164"/>
      <c r="B10" s="271"/>
      <c r="C10" s="179" t="s">
        <v>22</v>
      </c>
      <c r="D10" s="31" t="s">
        <v>21</v>
      </c>
      <c r="E10" s="88">
        <v>213</v>
      </c>
      <c r="F10" s="309"/>
      <c r="G10" s="312"/>
      <c r="H10" s="312"/>
      <c r="I10" s="312"/>
      <c r="J10" s="312"/>
      <c r="K10" s="315"/>
      <c r="L10" s="274"/>
      <c r="M10" s="136"/>
      <c r="N10" s="136"/>
      <c r="O10" s="136"/>
      <c r="P10" s="136"/>
      <c r="Q10" s="243"/>
      <c r="R10" s="306"/>
      <c r="S10" s="155"/>
    </row>
    <row r="11" spans="1:19" ht="20.100000000000001" customHeight="1" x14ac:dyDescent="0.2">
      <c r="A11" s="164"/>
      <c r="B11" s="271"/>
      <c r="C11" s="180"/>
      <c r="D11" s="32" t="s">
        <v>23</v>
      </c>
      <c r="E11" s="99">
        <v>109</v>
      </c>
      <c r="F11" s="309"/>
      <c r="G11" s="312"/>
      <c r="H11" s="312"/>
      <c r="I11" s="312"/>
      <c r="J11" s="312"/>
      <c r="K11" s="315"/>
      <c r="L11" s="274"/>
      <c r="M11" s="136"/>
      <c r="N11" s="136"/>
      <c r="O11" s="136"/>
      <c r="P11" s="136"/>
      <c r="Q11" s="243"/>
      <c r="R11" s="306"/>
      <c r="S11" s="155"/>
    </row>
    <row r="12" spans="1:19" ht="20.100000000000001" customHeight="1" x14ac:dyDescent="0.2">
      <c r="A12" s="164"/>
      <c r="B12" s="271"/>
      <c r="C12" s="179" t="s">
        <v>58</v>
      </c>
      <c r="D12" s="31" t="s">
        <v>21</v>
      </c>
      <c r="E12" s="88">
        <v>314</v>
      </c>
      <c r="F12" s="309"/>
      <c r="G12" s="312"/>
      <c r="H12" s="312"/>
      <c r="I12" s="312"/>
      <c r="J12" s="312"/>
      <c r="K12" s="315"/>
      <c r="L12" s="274"/>
      <c r="M12" s="136"/>
      <c r="N12" s="136"/>
      <c r="O12" s="136"/>
      <c r="P12" s="136"/>
      <c r="Q12" s="243"/>
      <c r="R12" s="306"/>
      <c r="S12" s="155"/>
    </row>
    <row r="13" spans="1:19" ht="20.100000000000001" customHeight="1" x14ac:dyDescent="0.2">
      <c r="A13" s="164"/>
      <c r="B13" s="272"/>
      <c r="C13" s="180"/>
      <c r="D13" s="32" t="s">
        <v>23</v>
      </c>
      <c r="E13" s="99">
        <v>146</v>
      </c>
      <c r="F13" s="309"/>
      <c r="G13" s="312"/>
      <c r="H13" s="312"/>
      <c r="I13" s="312"/>
      <c r="J13" s="312"/>
      <c r="K13" s="315"/>
      <c r="L13" s="274"/>
      <c r="M13" s="136"/>
      <c r="N13" s="136"/>
      <c r="O13" s="136"/>
      <c r="P13" s="136"/>
      <c r="Q13" s="243"/>
      <c r="R13" s="306"/>
      <c r="S13" s="155"/>
    </row>
    <row r="14" spans="1:19" ht="20.100000000000001" customHeight="1" x14ac:dyDescent="0.2">
      <c r="A14" s="164"/>
      <c r="B14" s="33" t="s">
        <v>4</v>
      </c>
      <c r="C14" s="43" t="s">
        <v>79</v>
      </c>
      <c r="D14" s="34" t="s">
        <v>24</v>
      </c>
      <c r="E14" s="38">
        <v>391</v>
      </c>
      <c r="F14" s="309"/>
      <c r="G14" s="312"/>
      <c r="H14" s="312"/>
      <c r="I14" s="312"/>
      <c r="J14" s="312"/>
      <c r="K14" s="315"/>
      <c r="L14" s="274"/>
      <c r="M14" s="136"/>
      <c r="N14" s="136"/>
      <c r="O14" s="136"/>
      <c r="P14" s="136"/>
      <c r="Q14" s="243"/>
      <c r="R14" s="306"/>
      <c r="S14" s="155"/>
    </row>
    <row r="15" spans="1:19" s="1" customFormat="1" ht="20.100000000000001" customHeight="1" x14ac:dyDescent="0.2">
      <c r="A15" s="164"/>
      <c r="B15" s="168" t="s">
        <v>2</v>
      </c>
      <c r="C15" s="161" t="s">
        <v>35</v>
      </c>
      <c r="D15" s="18" t="s">
        <v>15</v>
      </c>
      <c r="E15" s="88">
        <v>78</v>
      </c>
      <c r="F15" s="309"/>
      <c r="G15" s="312"/>
      <c r="H15" s="312"/>
      <c r="I15" s="312"/>
      <c r="J15" s="312"/>
      <c r="K15" s="315"/>
      <c r="L15" s="274"/>
      <c r="M15" s="136"/>
      <c r="N15" s="136"/>
      <c r="O15" s="136"/>
      <c r="P15" s="136"/>
      <c r="Q15" s="243"/>
      <c r="R15" s="306"/>
      <c r="S15" s="155"/>
    </row>
    <row r="16" spans="1:19" s="1" customFormat="1" ht="20.100000000000001" customHeight="1" x14ac:dyDescent="0.2">
      <c r="A16" s="164"/>
      <c r="B16" s="281"/>
      <c r="C16" s="304"/>
      <c r="D16" s="25" t="s">
        <v>17</v>
      </c>
      <c r="E16" s="102">
        <v>24</v>
      </c>
      <c r="F16" s="309"/>
      <c r="G16" s="312"/>
      <c r="H16" s="312"/>
      <c r="I16" s="312"/>
      <c r="J16" s="312"/>
      <c r="K16" s="315"/>
      <c r="L16" s="274"/>
      <c r="M16" s="136"/>
      <c r="N16" s="136"/>
      <c r="O16" s="136"/>
      <c r="P16" s="136"/>
      <c r="Q16" s="243"/>
      <c r="R16" s="306"/>
      <c r="S16" s="155"/>
    </row>
    <row r="17" spans="1:19" ht="20.100000000000001" customHeight="1" x14ac:dyDescent="0.2">
      <c r="A17" s="164"/>
      <c r="B17" s="169"/>
      <c r="C17" s="162"/>
      <c r="D17" s="41" t="s">
        <v>44</v>
      </c>
      <c r="E17" s="99">
        <v>83</v>
      </c>
      <c r="F17" s="309"/>
      <c r="G17" s="312"/>
      <c r="H17" s="312"/>
      <c r="I17" s="312"/>
      <c r="J17" s="312"/>
      <c r="K17" s="315"/>
      <c r="L17" s="274"/>
      <c r="M17" s="136"/>
      <c r="N17" s="136"/>
      <c r="O17" s="136"/>
      <c r="P17" s="136"/>
      <c r="Q17" s="243"/>
      <c r="R17" s="306"/>
      <c r="S17" s="155"/>
    </row>
    <row r="18" spans="1:19" ht="20.100000000000001" customHeight="1" x14ac:dyDescent="0.2">
      <c r="A18" s="164"/>
      <c r="B18" s="97"/>
      <c r="C18" s="98" t="s">
        <v>65</v>
      </c>
      <c r="D18" s="37" t="s">
        <v>66</v>
      </c>
      <c r="E18" s="93">
        <v>197</v>
      </c>
      <c r="F18" s="309"/>
      <c r="G18" s="312"/>
      <c r="H18" s="312"/>
      <c r="I18" s="312"/>
      <c r="J18" s="312"/>
      <c r="K18" s="315"/>
      <c r="L18" s="274"/>
      <c r="M18" s="136"/>
      <c r="N18" s="136"/>
      <c r="O18" s="136"/>
      <c r="P18" s="136"/>
      <c r="Q18" s="243"/>
      <c r="R18" s="306"/>
      <c r="S18" s="155"/>
    </row>
    <row r="19" spans="1:19" ht="20.100000000000001" customHeight="1" x14ac:dyDescent="0.2">
      <c r="A19" s="164"/>
      <c r="B19" s="278" t="s">
        <v>4</v>
      </c>
      <c r="C19" s="161" t="s">
        <v>19</v>
      </c>
      <c r="D19" s="18" t="s">
        <v>18</v>
      </c>
      <c r="E19" s="88">
        <v>502</v>
      </c>
      <c r="F19" s="309"/>
      <c r="G19" s="312"/>
      <c r="H19" s="312"/>
      <c r="I19" s="312"/>
      <c r="J19" s="312"/>
      <c r="K19" s="315"/>
      <c r="L19" s="274"/>
      <c r="M19" s="136"/>
      <c r="N19" s="136"/>
      <c r="O19" s="136"/>
      <c r="P19" s="136"/>
      <c r="Q19" s="243"/>
      <c r="R19" s="306"/>
      <c r="S19" s="155"/>
    </row>
    <row r="20" spans="1:19" ht="20.100000000000001" customHeight="1" x14ac:dyDescent="0.2">
      <c r="A20" s="164"/>
      <c r="B20" s="280"/>
      <c r="C20" s="162"/>
      <c r="D20" s="41" t="s">
        <v>20</v>
      </c>
      <c r="E20" s="99">
        <v>523</v>
      </c>
      <c r="F20" s="309"/>
      <c r="G20" s="312"/>
      <c r="H20" s="312"/>
      <c r="I20" s="312"/>
      <c r="J20" s="312"/>
      <c r="K20" s="315"/>
      <c r="L20" s="274"/>
      <c r="M20" s="136"/>
      <c r="N20" s="136"/>
      <c r="O20" s="136"/>
      <c r="P20" s="136"/>
      <c r="Q20" s="243"/>
      <c r="R20" s="306"/>
      <c r="S20" s="155"/>
    </row>
    <row r="21" spans="1:19" ht="20.100000000000001" customHeight="1" x14ac:dyDescent="0.2">
      <c r="A21" s="36"/>
      <c r="B21" s="278" t="s">
        <v>4</v>
      </c>
      <c r="C21" s="161" t="s">
        <v>46</v>
      </c>
      <c r="D21" s="18" t="s">
        <v>48</v>
      </c>
      <c r="E21" s="88">
        <v>364</v>
      </c>
      <c r="F21" s="309"/>
      <c r="G21" s="312"/>
      <c r="H21" s="312"/>
      <c r="I21" s="312"/>
      <c r="J21" s="312"/>
      <c r="K21" s="315"/>
      <c r="L21" s="274"/>
      <c r="M21" s="136"/>
      <c r="N21" s="136"/>
      <c r="O21" s="136"/>
      <c r="P21" s="136"/>
      <c r="Q21" s="243"/>
      <c r="R21" s="306"/>
      <c r="S21" s="155"/>
    </row>
    <row r="22" spans="1:19" ht="20.100000000000001" customHeight="1" x14ac:dyDescent="0.2">
      <c r="A22" s="36"/>
      <c r="B22" s="280"/>
      <c r="C22" s="162"/>
      <c r="D22" s="41" t="s">
        <v>49</v>
      </c>
      <c r="E22" s="99">
        <v>283</v>
      </c>
      <c r="F22" s="310"/>
      <c r="G22" s="313"/>
      <c r="H22" s="313"/>
      <c r="I22" s="313"/>
      <c r="J22" s="313"/>
      <c r="K22" s="316"/>
      <c r="L22" s="275"/>
      <c r="M22" s="137"/>
      <c r="N22" s="137"/>
      <c r="O22" s="137"/>
      <c r="P22" s="137"/>
      <c r="Q22" s="244"/>
      <c r="R22" s="307"/>
      <c r="S22" s="155"/>
    </row>
    <row r="23" spans="1:19" ht="20.100000000000001" customHeight="1" x14ac:dyDescent="0.2">
      <c r="A23" s="141" t="s">
        <v>6</v>
      </c>
      <c r="B23" s="142"/>
      <c r="C23" s="143"/>
      <c r="D23" s="94"/>
      <c r="E23" s="109">
        <f>SUM(E9:E22)</f>
        <v>3464</v>
      </c>
      <c r="F23" s="144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6"/>
      <c r="S23" s="155"/>
    </row>
    <row r="24" spans="1:19" s="1" customFormat="1" ht="20.100000000000001" customHeight="1" x14ac:dyDescent="0.2">
      <c r="A24" s="163" t="s">
        <v>73</v>
      </c>
      <c r="B24" s="278" t="s">
        <v>4</v>
      </c>
      <c r="C24" s="168" t="s">
        <v>31</v>
      </c>
      <c r="D24" s="40" t="s">
        <v>30</v>
      </c>
      <c r="E24" s="56">
        <v>600</v>
      </c>
      <c r="F24" s="176"/>
      <c r="G24" s="123"/>
      <c r="H24" s="123"/>
      <c r="I24" s="123"/>
      <c r="J24" s="123"/>
      <c r="K24" s="287"/>
      <c r="L24" s="273"/>
      <c r="M24" s="135"/>
      <c r="N24" s="135"/>
      <c r="O24" s="135"/>
      <c r="P24" s="135"/>
      <c r="Q24" s="242"/>
      <c r="R24" s="334">
        <f>SUM(L24:Q26)</f>
        <v>0</v>
      </c>
      <c r="S24" s="155"/>
    </row>
    <row r="25" spans="1:19" s="1" customFormat="1" ht="20.100000000000001" customHeight="1" x14ac:dyDescent="0.2">
      <c r="A25" s="164"/>
      <c r="B25" s="279"/>
      <c r="C25" s="281"/>
      <c r="D25" s="25" t="s">
        <v>34</v>
      </c>
      <c r="E25" s="57">
        <v>396</v>
      </c>
      <c r="F25" s="177"/>
      <c r="G25" s="124"/>
      <c r="H25" s="124"/>
      <c r="I25" s="124"/>
      <c r="J25" s="124"/>
      <c r="K25" s="288"/>
      <c r="L25" s="274"/>
      <c r="M25" s="136"/>
      <c r="N25" s="136"/>
      <c r="O25" s="136"/>
      <c r="P25" s="136"/>
      <c r="Q25" s="243"/>
      <c r="R25" s="332"/>
      <c r="S25" s="155"/>
    </row>
    <row r="26" spans="1:19" s="1" customFormat="1" ht="20.100000000000001" customHeight="1" x14ac:dyDescent="0.2">
      <c r="A26" s="165"/>
      <c r="B26" s="280"/>
      <c r="C26" s="169"/>
      <c r="D26" s="41" t="s">
        <v>39</v>
      </c>
      <c r="E26" s="58">
        <v>459</v>
      </c>
      <c r="F26" s="178"/>
      <c r="G26" s="125"/>
      <c r="H26" s="125"/>
      <c r="I26" s="125"/>
      <c r="J26" s="125"/>
      <c r="K26" s="289"/>
      <c r="L26" s="275"/>
      <c r="M26" s="137"/>
      <c r="N26" s="137"/>
      <c r="O26" s="137"/>
      <c r="P26" s="137"/>
      <c r="Q26" s="244"/>
      <c r="R26" s="333"/>
      <c r="S26" s="155"/>
    </row>
    <row r="27" spans="1:19" s="1" customFormat="1" ht="20.100000000000001" customHeight="1" x14ac:dyDescent="0.2">
      <c r="A27" s="141" t="s">
        <v>6</v>
      </c>
      <c r="B27" s="142"/>
      <c r="C27" s="143"/>
      <c r="D27" s="94"/>
      <c r="E27" s="109">
        <f>SUM(E24:E26)</f>
        <v>1455</v>
      </c>
      <c r="F27" s="144"/>
      <c r="G27" s="145"/>
      <c r="H27" s="145"/>
      <c r="I27" s="145"/>
      <c r="J27" s="145"/>
      <c r="K27" s="146"/>
      <c r="L27" s="173"/>
      <c r="M27" s="174"/>
      <c r="N27" s="174"/>
      <c r="O27" s="174"/>
      <c r="P27" s="174"/>
      <c r="Q27" s="174"/>
      <c r="R27" s="175"/>
      <c r="S27" s="155"/>
    </row>
    <row r="28" spans="1:19" s="1" customFormat="1" ht="20.100000000000001" customHeight="1" x14ac:dyDescent="0.2">
      <c r="A28" s="163" t="s">
        <v>64</v>
      </c>
      <c r="B28" s="216" t="s">
        <v>2</v>
      </c>
      <c r="C28" s="168" t="s">
        <v>35</v>
      </c>
      <c r="D28" s="18" t="s">
        <v>15</v>
      </c>
      <c r="E28" s="51">
        <v>85</v>
      </c>
      <c r="F28" s="207"/>
      <c r="G28" s="188"/>
      <c r="H28" s="188"/>
      <c r="I28" s="188"/>
      <c r="J28" s="188"/>
      <c r="K28" s="191"/>
      <c r="L28" s="132"/>
      <c r="M28" s="299"/>
      <c r="N28" s="299"/>
      <c r="O28" s="299"/>
      <c r="P28" s="299"/>
      <c r="Q28" s="293"/>
      <c r="R28" s="296">
        <f>SUM(L28:Q50)</f>
        <v>0</v>
      </c>
      <c r="S28" s="155"/>
    </row>
    <row r="29" spans="1:19" s="1" customFormat="1" ht="20.100000000000001" customHeight="1" x14ac:dyDescent="0.2">
      <c r="A29" s="164"/>
      <c r="B29" s="217"/>
      <c r="C29" s="281"/>
      <c r="D29" s="25" t="s">
        <v>17</v>
      </c>
      <c r="E29" s="59">
        <v>24</v>
      </c>
      <c r="F29" s="208"/>
      <c r="G29" s="189"/>
      <c r="H29" s="189"/>
      <c r="I29" s="189"/>
      <c r="J29" s="189"/>
      <c r="K29" s="192"/>
      <c r="L29" s="133"/>
      <c r="M29" s="300"/>
      <c r="N29" s="300"/>
      <c r="O29" s="300"/>
      <c r="P29" s="300"/>
      <c r="Q29" s="294"/>
      <c r="R29" s="297"/>
      <c r="S29" s="155"/>
    </row>
    <row r="30" spans="1:19" s="1" customFormat="1" ht="20.100000000000001" customHeight="1" x14ac:dyDescent="0.2">
      <c r="A30" s="164"/>
      <c r="B30" s="217"/>
      <c r="C30" s="169"/>
      <c r="D30" s="60" t="s">
        <v>44</v>
      </c>
      <c r="E30" s="52">
        <v>305</v>
      </c>
      <c r="F30" s="208"/>
      <c r="G30" s="189"/>
      <c r="H30" s="189"/>
      <c r="I30" s="189"/>
      <c r="J30" s="189"/>
      <c r="K30" s="192"/>
      <c r="L30" s="133"/>
      <c r="M30" s="300"/>
      <c r="N30" s="300"/>
      <c r="O30" s="300"/>
      <c r="P30" s="300"/>
      <c r="Q30" s="294"/>
      <c r="R30" s="297"/>
      <c r="S30" s="155"/>
    </row>
    <row r="31" spans="1:19" s="2" customFormat="1" ht="20.100000000000001" customHeight="1" x14ac:dyDescent="0.2">
      <c r="A31" s="164"/>
      <c r="B31" s="217"/>
      <c r="C31" s="168" t="s">
        <v>16</v>
      </c>
      <c r="D31" s="18" t="s">
        <v>15</v>
      </c>
      <c r="E31" s="51">
        <v>586</v>
      </c>
      <c r="F31" s="208"/>
      <c r="G31" s="189"/>
      <c r="H31" s="189"/>
      <c r="I31" s="189"/>
      <c r="J31" s="189"/>
      <c r="K31" s="192"/>
      <c r="L31" s="133"/>
      <c r="M31" s="300"/>
      <c r="N31" s="300"/>
      <c r="O31" s="300"/>
      <c r="P31" s="300"/>
      <c r="Q31" s="294"/>
      <c r="R31" s="297"/>
      <c r="S31" s="155"/>
    </row>
    <row r="32" spans="1:19" s="1" customFormat="1" ht="20.100000000000001" customHeight="1" x14ac:dyDescent="0.2">
      <c r="A32" s="164"/>
      <c r="B32" s="218"/>
      <c r="C32" s="169"/>
      <c r="D32" s="60" t="s">
        <v>17</v>
      </c>
      <c r="E32" s="52">
        <v>180</v>
      </c>
      <c r="F32" s="208"/>
      <c r="G32" s="189"/>
      <c r="H32" s="189"/>
      <c r="I32" s="189"/>
      <c r="J32" s="189"/>
      <c r="K32" s="192"/>
      <c r="L32" s="133"/>
      <c r="M32" s="300"/>
      <c r="N32" s="300"/>
      <c r="O32" s="300"/>
      <c r="P32" s="300"/>
      <c r="Q32" s="294"/>
      <c r="R32" s="297"/>
      <c r="S32" s="155"/>
    </row>
    <row r="33" spans="1:19" s="1" customFormat="1" ht="20.100000000000001" customHeight="1" x14ac:dyDescent="0.2">
      <c r="A33" s="164"/>
      <c r="B33" s="61" t="s">
        <v>4</v>
      </c>
      <c r="C33" s="168" t="s">
        <v>19</v>
      </c>
      <c r="D33" s="18" t="s">
        <v>18</v>
      </c>
      <c r="E33" s="51">
        <v>581</v>
      </c>
      <c r="F33" s="208"/>
      <c r="G33" s="189"/>
      <c r="H33" s="189"/>
      <c r="I33" s="189"/>
      <c r="J33" s="189"/>
      <c r="K33" s="192"/>
      <c r="L33" s="133"/>
      <c r="M33" s="300"/>
      <c r="N33" s="300"/>
      <c r="O33" s="300"/>
      <c r="P33" s="300"/>
      <c r="Q33" s="294"/>
      <c r="R33" s="297"/>
      <c r="S33" s="155"/>
    </row>
    <row r="34" spans="1:19" s="1" customFormat="1" ht="20.100000000000001" customHeight="1" x14ac:dyDescent="0.2">
      <c r="A34" s="164"/>
      <c r="B34" s="62"/>
      <c r="C34" s="169"/>
      <c r="D34" s="60" t="s">
        <v>20</v>
      </c>
      <c r="E34" s="52">
        <v>690</v>
      </c>
      <c r="F34" s="208"/>
      <c r="G34" s="189"/>
      <c r="H34" s="189"/>
      <c r="I34" s="189"/>
      <c r="J34" s="189"/>
      <c r="K34" s="192"/>
      <c r="L34" s="133"/>
      <c r="M34" s="300"/>
      <c r="N34" s="300"/>
      <c r="O34" s="300"/>
      <c r="P34" s="300"/>
      <c r="Q34" s="294"/>
      <c r="R34" s="297"/>
      <c r="S34" s="155"/>
    </row>
    <row r="35" spans="1:19" s="1" customFormat="1" ht="20.100000000000001" customHeight="1" x14ac:dyDescent="0.2">
      <c r="A35" s="164"/>
      <c r="B35" s="216" t="s">
        <v>5</v>
      </c>
      <c r="C35" s="168" t="s">
        <v>36</v>
      </c>
      <c r="D35" s="18" t="s">
        <v>26</v>
      </c>
      <c r="E35" s="56">
        <v>640</v>
      </c>
      <c r="F35" s="208"/>
      <c r="G35" s="189"/>
      <c r="H35" s="189"/>
      <c r="I35" s="189"/>
      <c r="J35" s="189"/>
      <c r="K35" s="192"/>
      <c r="L35" s="133"/>
      <c r="M35" s="300"/>
      <c r="N35" s="300"/>
      <c r="O35" s="300"/>
      <c r="P35" s="300"/>
      <c r="Q35" s="294"/>
      <c r="R35" s="297"/>
      <c r="S35" s="155"/>
    </row>
    <row r="36" spans="1:19" s="1" customFormat="1" ht="20.100000000000001" customHeight="1" x14ac:dyDescent="0.2">
      <c r="A36" s="164"/>
      <c r="B36" s="218"/>
      <c r="C36" s="169"/>
      <c r="D36" s="41" t="s">
        <v>28</v>
      </c>
      <c r="E36" s="63">
        <v>416</v>
      </c>
      <c r="F36" s="208"/>
      <c r="G36" s="189"/>
      <c r="H36" s="189"/>
      <c r="I36" s="189"/>
      <c r="J36" s="189"/>
      <c r="K36" s="192"/>
      <c r="L36" s="133"/>
      <c r="M36" s="300"/>
      <c r="N36" s="300"/>
      <c r="O36" s="300"/>
      <c r="P36" s="300"/>
      <c r="Q36" s="294"/>
      <c r="R36" s="297"/>
      <c r="S36" s="155"/>
    </row>
    <row r="37" spans="1:19" s="1" customFormat="1" ht="20.100000000000001" customHeight="1" x14ac:dyDescent="0.2">
      <c r="A37" s="164"/>
      <c r="B37" s="64" t="s">
        <v>4</v>
      </c>
      <c r="C37" s="53" t="s">
        <v>37</v>
      </c>
      <c r="D37" s="37" t="s">
        <v>29</v>
      </c>
      <c r="E37" s="65">
        <v>503</v>
      </c>
      <c r="F37" s="208"/>
      <c r="G37" s="189"/>
      <c r="H37" s="189"/>
      <c r="I37" s="189"/>
      <c r="J37" s="189"/>
      <c r="K37" s="192"/>
      <c r="L37" s="133"/>
      <c r="M37" s="300"/>
      <c r="N37" s="300"/>
      <c r="O37" s="300"/>
      <c r="P37" s="300"/>
      <c r="Q37" s="294"/>
      <c r="R37" s="297"/>
      <c r="S37" s="155"/>
    </row>
    <row r="38" spans="1:19" s="1" customFormat="1" ht="20.100000000000001" customHeight="1" x14ac:dyDescent="0.2">
      <c r="A38" s="164"/>
      <c r="B38" s="61" t="s">
        <v>4</v>
      </c>
      <c r="C38" s="168" t="s">
        <v>38</v>
      </c>
      <c r="D38" s="18" t="s">
        <v>24</v>
      </c>
      <c r="E38" s="66">
        <v>403</v>
      </c>
      <c r="F38" s="208"/>
      <c r="G38" s="189"/>
      <c r="H38" s="189"/>
      <c r="I38" s="189"/>
      <c r="J38" s="189"/>
      <c r="K38" s="192"/>
      <c r="L38" s="133"/>
      <c r="M38" s="300"/>
      <c r="N38" s="300"/>
      <c r="O38" s="300"/>
      <c r="P38" s="300"/>
      <c r="Q38" s="294"/>
      <c r="R38" s="297"/>
      <c r="S38" s="155"/>
    </row>
    <row r="39" spans="1:19" s="1" customFormat="1" ht="20.100000000000001" customHeight="1" x14ac:dyDescent="0.2">
      <c r="A39" s="164"/>
      <c r="B39" s="62"/>
      <c r="C39" s="169"/>
      <c r="D39" s="41" t="s">
        <v>25</v>
      </c>
      <c r="E39" s="58">
        <v>167</v>
      </c>
      <c r="F39" s="208"/>
      <c r="G39" s="189"/>
      <c r="H39" s="189"/>
      <c r="I39" s="189"/>
      <c r="J39" s="189"/>
      <c r="K39" s="192"/>
      <c r="L39" s="133"/>
      <c r="M39" s="300"/>
      <c r="N39" s="300"/>
      <c r="O39" s="300"/>
      <c r="P39" s="300"/>
      <c r="Q39" s="294"/>
      <c r="R39" s="297"/>
      <c r="S39" s="155"/>
    </row>
    <row r="40" spans="1:19" s="1" customFormat="1" ht="20.100000000000001" customHeight="1" x14ac:dyDescent="0.2">
      <c r="A40" s="164"/>
      <c r="B40" s="61" t="s">
        <v>4</v>
      </c>
      <c r="C40" s="168" t="s">
        <v>31</v>
      </c>
      <c r="D40" s="37" t="s">
        <v>30</v>
      </c>
      <c r="E40" s="65">
        <v>478</v>
      </c>
      <c r="F40" s="208"/>
      <c r="G40" s="189"/>
      <c r="H40" s="189"/>
      <c r="I40" s="189"/>
      <c r="J40" s="189"/>
      <c r="K40" s="192"/>
      <c r="L40" s="133"/>
      <c r="M40" s="300"/>
      <c r="N40" s="300"/>
      <c r="O40" s="300"/>
      <c r="P40" s="300"/>
      <c r="Q40" s="294"/>
      <c r="R40" s="297"/>
      <c r="S40" s="155"/>
    </row>
    <row r="41" spans="1:19" s="1" customFormat="1" ht="20.100000000000001" customHeight="1" x14ac:dyDescent="0.2">
      <c r="A41" s="164"/>
      <c r="B41" s="67"/>
      <c r="C41" s="281"/>
      <c r="D41" s="25" t="s">
        <v>34</v>
      </c>
      <c r="E41" s="57">
        <v>191</v>
      </c>
      <c r="F41" s="208"/>
      <c r="G41" s="189"/>
      <c r="H41" s="189"/>
      <c r="I41" s="189"/>
      <c r="J41" s="189"/>
      <c r="K41" s="192"/>
      <c r="L41" s="133"/>
      <c r="M41" s="300"/>
      <c r="N41" s="300"/>
      <c r="O41" s="300"/>
      <c r="P41" s="300"/>
      <c r="Q41" s="294"/>
      <c r="R41" s="297"/>
      <c r="S41" s="155"/>
    </row>
    <row r="42" spans="1:19" s="1" customFormat="1" ht="20.100000000000001" customHeight="1" x14ac:dyDescent="0.2">
      <c r="A42" s="164"/>
      <c r="B42" s="62"/>
      <c r="C42" s="169"/>
      <c r="D42" s="41" t="s">
        <v>39</v>
      </c>
      <c r="E42" s="58">
        <v>468</v>
      </c>
      <c r="F42" s="208"/>
      <c r="G42" s="189"/>
      <c r="H42" s="189"/>
      <c r="I42" s="189"/>
      <c r="J42" s="189"/>
      <c r="K42" s="192"/>
      <c r="L42" s="133"/>
      <c r="M42" s="300"/>
      <c r="N42" s="300"/>
      <c r="O42" s="300"/>
      <c r="P42" s="300"/>
      <c r="Q42" s="294"/>
      <c r="R42" s="297"/>
      <c r="S42" s="155"/>
    </row>
    <row r="43" spans="1:19" s="1" customFormat="1" ht="20.100000000000001" customHeight="1" x14ac:dyDescent="0.2">
      <c r="A43" s="164"/>
      <c r="B43" s="62" t="s">
        <v>4</v>
      </c>
      <c r="C43" s="68" t="s">
        <v>13</v>
      </c>
      <c r="D43" s="41" t="s">
        <v>40</v>
      </c>
      <c r="E43" s="58">
        <v>434</v>
      </c>
      <c r="F43" s="208"/>
      <c r="G43" s="189"/>
      <c r="H43" s="189"/>
      <c r="I43" s="189"/>
      <c r="J43" s="189"/>
      <c r="K43" s="192"/>
      <c r="L43" s="133"/>
      <c r="M43" s="300"/>
      <c r="N43" s="300"/>
      <c r="O43" s="300"/>
      <c r="P43" s="300"/>
      <c r="Q43" s="294"/>
      <c r="R43" s="297"/>
      <c r="S43" s="155"/>
    </row>
    <row r="44" spans="1:19" s="1" customFormat="1" ht="20.100000000000001" customHeight="1" x14ac:dyDescent="0.2">
      <c r="A44" s="164"/>
      <c r="B44" s="69" t="s">
        <v>4</v>
      </c>
      <c r="C44" s="54" t="s">
        <v>43</v>
      </c>
      <c r="D44" s="15" t="s">
        <v>42</v>
      </c>
      <c r="E44" s="70">
        <v>320</v>
      </c>
      <c r="F44" s="208"/>
      <c r="G44" s="189"/>
      <c r="H44" s="189"/>
      <c r="I44" s="189"/>
      <c r="J44" s="189"/>
      <c r="K44" s="192"/>
      <c r="L44" s="133"/>
      <c r="M44" s="300"/>
      <c r="N44" s="300"/>
      <c r="O44" s="300"/>
      <c r="P44" s="300"/>
      <c r="Q44" s="294"/>
      <c r="R44" s="297"/>
      <c r="S44" s="155"/>
    </row>
    <row r="45" spans="1:19" s="1" customFormat="1" ht="20.100000000000001" customHeight="1" x14ac:dyDescent="0.2">
      <c r="A45" s="164"/>
      <c r="B45" s="69" t="s">
        <v>4</v>
      </c>
      <c r="C45" s="54" t="s">
        <v>45</v>
      </c>
      <c r="D45" s="15" t="s">
        <v>47</v>
      </c>
      <c r="E45" s="70">
        <v>228</v>
      </c>
      <c r="F45" s="208"/>
      <c r="G45" s="189"/>
      <c r="H45" s="189"/>
      <c r="I45" s="189"/>
      <c r="J45" s="189"/>
      <c r="K45" s="192"/>
      <c r="L45" s="133"/>
      <c r="M45" s="300"/>
      <c r="N45" s="300"/>
      <c r="O45" s="300"/>
      <c r="P45" s="300"/>
      <c r="Q45" s="294"/>
      <c r="R45" s="297"/>
      <c r="S45" s="155"/>
    </row>
    <row r="46" spans="1:19" s="1" customFormat="1" ht="20.100000000000001" customHeight="1" x14ac:dyDescent="0.2">
      <c r="A46" s="164"/>
      <c r="B46" s="61" t="s">
        <v>4</v>
      </c>
      <c r="C46" s="166" t="s">
        <v>46</v>
      </c>
      <c r="D46" s="18" t="s">
        <v>48</v>
      </c>
      <c r="E46" s="71">
        <v>361</v>
      </c>
      <c r="F46" s="208"/>
      <c r="G46" s="189"/>
      <c r="H46" s="189"/>
      <c r="I46" s="189"/>
      <c r="J46" s="189"/>
      <c r="K46" s="192"/>
      <c r="L46" s="133"/>
      <c r="M46" s="300"/>
      <c r="N46" s="300"/>
      <c r="O46" s="300"/>
      <c r="P46" s="300"/>
      <c r="Q46" s="294"/>
      <c r="R46" s="297"/>
      <c r="S46" s="155"/>
    </row>
    <row r="47" spans="1:19" s="1" customFormat="1" ht="20.100000000000001" customHeight="1" x14ac:dyDescent="0.2">
      <c r="A47" s="164"/>
      <c r="B47" s="62"/>
      <c r="C47" s="167"/>
      <c r="D47" s="41" t="s">
        <v>49</v>
      </c>
      <c r="E47" s="58">
        <v>281</v>
      </c>
      <c r="F47" s="208"/>
      <c r="G47" s="189"/>
      <c r="H47" s="189"/>
      <c r="I47" s="189"/>
      <c r="J47" s="189"/>
      <c r="K47" s="192"/>
      <c r="L47" s="133"/>
      <c r="M47" s="300"/>
      <c r="N47" s="300"/>
      <c r="O47" s="300"/>
      <c r="P47" s="300"/>
      <c r="Q47" s="294"/>
      <c r="R47" s="297"/>
      <c r="S47" s="155"/>
    </row>
    <row r="48" spans="1:19" s="1" customFormat="1" ht="20.100000000000001" customHeight="1" x14ac:dyDescent="0.2">
      <c r="A48" s="164"/>
      <c r="B48" s="69" t="s">
        <v>4</v>
      </c>
      <c r="C48" s="72" t="s">
        <v>33</v>
      </c>
      <c r="D48" s="15" t="s">
        <v>32</v>
      </c>
      <c r="E48" s="58">
        <v>509</v>
      </c>
      <c r="F48" s="208"/>
      <c r="G48" s="189"/>
      <c r="H48" s="189"/>
      <c r="I48" s="189"/>
      <c r="J48" s="189"/>
      <c r="K48" s="192"/>
      <c r="L48" s="133"/>
      <c r="M48" s="300"/>
      <c r="N48" s="300"/>
      <c r="O48" s="300"/>
      <c r="P48" s="300"/>
      <c r="Q48" s="294"/>
      <c r="R48" s="297"/>
      <c r="S48" s="155"/>
    </row>
    <row r="49" spans="1:19" s="1" customFormat="1" ht="20.100000000000001" customHeight="1" x14ac:dyDescent="0.2">
      <c r="A49" s="164"/>
      <c r="B49" s="69" t="s">
        <v>4</v>
      </c>
      <c r="C49" s="72" t="s">
        <v>54</v>
      </c>
      <c r="D49" s="41" t="s">
        <v>55</v>
      </c>
      <c r="E49" s="58">
        <v>168</v>
      </c>
      <c r="F49" s="208"/>
      <c r="G49" s="189"/>
      <c r="H49" s="189"/>
      <c r="I49" s="189"/>
      <c r="J49" s="189"/>
      <c r="K49" s="192"/>
      <c r="L49" s="133"/>
      <c r="M49" s="300"/>
      <c r="N49" s="300"/>
      <c r="O49" s="300"/>
      <c r="P49" s="300"/>
      <c r="Q49" s="294"/>
      <c r="R49" s="297"/>
      <c r="S49" s="155"/>
    </row>
    <row r="50" spans="1:19" ht="20.100000000000001" customHeight="1" x14ac:dyDescent="0.2">
      <c r="A50" s="165"/>
      <c r="B50" s="73" t="s">
        <v>4</v>
      </c>
      <c r="C50" s="19" t="s">
        <v>65</v>
      </c>
      <c r="D50" s="18" t="s">
        <v>66</v>
      </c>
      <c r="E50" s="58">
        <v>211</v>
      </c>
      <c r="F50" s="209"/>
      <c r="G50" s="190"/>
      <c r="H50" s="190"/>
      <c r="I50" s="190"/>
      <c r="J50" s="190"/>
      <c r="K50" s="193"/>
      <c r="L50" s="134"/>
      <c r="M50" s="301"/>
      <c r="N50" s="301"/>
      <c r="O50" s="301"/>
      <c r="P50" s="301"/>
      <c r="Q50" s="295"/>
      <c r="R50" s="298"/>
      <c r="S50" s="155"/>
    </row>
    <row r="51" spans="1:19" ht="20.100000000000001" customHeight="1" x14ac:dyDescent="0.2">
      <c r="A51" s="141" t="s">
        <v>6</v>
      </c>
      <c r="B51" s="142"/>
      <c r="C51" s="143"/>
      <c r="D51" s="94"/>
      <c r="E51" s="109">
        <f>SUM(E28:E50)</f>
        <v>8229</v>
      </c>
      <c r="F51" s="144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6"/>
      <c r="S51" s="155"/>
    </row>
    <row r="52" spans="1:19" s="1" customFormat="1" ht="20.100000000000001" customHeight="1" x14ac:dyDescent="0.2">
      <c r="A52" s="302" t="s">
        <v>96</v>
      </c>
      <c r="B52" s="168" t="s">
        <v>2</v>
      </c>
      <c r="C52" s="161" t="s">
        <v>16</v>
      </c>
      <c r="D52" s="15" t="s">
        <v>17</v>
      </c>
      <c r="E52" s="74">
        <v>149</v>
      </c>
      <c r="F52" s="194"/>
      <c r="G52" s="196"/>
      <c r="H52" s="196"/>
      <c r="I52" s="196"/>
      <c r="J52" s="196"/>
      <c r="K52" s="198"/>
      <c r="L52" s="132"/>
      <c r="M52" s="135"/>
      <c r="N52" s="135"/>
      <c r="O52" s="135"/>
      <c r="P52" s="135"/>
      <c r="Q52" s="242"/>
      <c r="R52" s="126">
        <f>SUM(L52:Q53)</f>
        <v>0</v>
      </c>
      <c r="S52" s="155"/>
    </row>
    <row r="53" spans="1:19" s="1" customFormat="1" ht="20.100000000000001" customHeight="1" x14ac:dyDescent="0.2">
      <c r="A53" s="303"/>
      <c r="B53" s="169"/>
      <c r="C53" s="162"/>
      <c r="D53" s="92" t="s">
        <v>15</v>
      </c>
      <c r="E53" s="92">
        <v>505</v>
      </c>
      <c r="F53" s="195"/>
      <c r="G53" s="197"/>
      <c r="H53" s="197"/>
      <c r="I53" s="197"/>
      <c r="J53" s="197"/>
      <c r="K53" s="199"/>
      <c r="L53" s="134"/>
      <c r="M53" s="137"/>
      <c r="N53" s="137"/>
      <c r="O53" s="137"/>
      <c r="P53" s="137"/>
      <c r="Q53" s="244"/>
      <c r="R53" s="128"/>
      <c r="S53" s="155"/>
    </row>
    <row r="54" spans="1:19" s="1" customFormat="1" ht="20.100000000000001" customHeight="1" x14ac:dyDescent="0.2">
      <c r="A54" s="141" t="s">
        <v>6</v>
      </c>
      <c r="B54" s="142"/>
      <c r="C54" s="142"/>
      <c r="D54" s="143"/>
      <c r="E54" s="109">
        <f>SUM(E52:E53)</f>
        <v>654</v>
      </c>
      <c r="F54" s="144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6"/>
      <c r="S54" s="155"/>
    </row>
    <row r="55" spans="1:19" s="1" customFormat="1" ht="20.100000000000001" customHeight="1" x14ac:dyDescent="0.2">
      <c r="A55" s="302" t="s">
        <v>90</v>
      </c>
      <c r="B55" s="168" t="s">
        <v>5</v>
      </c>
      <c r="C55" s="224" t="s">
        <v>27</v>
      </c>
      <c r="D55" s="18" t="s">
        <v>26</v>
      </c>
      <c r="E55" s="77">
        <v>65</v>
      </c>
      <c r="F55" s="339"/>
      <c r="G55" s="196"/>
      <c r="H55" s="196"/>
      <c r="I55" s="196"/>
      <c r="J55" s="196"/>
      <c r="K55" s="198"/>
      <c r="L55" s="132"/>
      <c r="M55" s="135"/>
      <c r="N55" s="135"/>
      <c r="O55" s="135"/>
      <c r="P55" s="129"/>
      <c r="Q55" s="242"/>
      <c r="R55" s="276">
        <f>SUM(L55:Q56)</f>
        <v>0</v>
      </c>
      <c r="S55" s="155"/>
    </row>
    <row r="56" spans="1:19" s="1" customFormat="1" ht="20.100000000000001" customHeight="1" x14ac:dyDescent="0.2">
      <c r="A56" s="303"/>
      <c r="B56" s="169"/>
      <c r="C56" s="226"/>
      <c r="D56" s="41" t="s">
        <v>28</v>
      </c>
      <c r="E56" s="79">
        <v>78</v>
      </c>
      <c r="F56" s="340"/>
      <c r="G56" s="197"/>
      <c r="H56" s="197"/>
      <c r="I56" s="197"/>
      <c r="J56" s="197"/>
      <c r="K56" s="199"/>
      <c r="L56" s="134"/>
      <c r="M56" s="137"/>
      <c r="N56" s="137"/>
      <c r="O56" s="137"/>
      <c r="P56" s="131"/>
      <c r="Q56" s="244"/>
      <c r="R56" s="277"/>
      <c r="S56" s="155"/>
    </row>
    <row r="57" spans="1:19" s="1" customFormat="1" ht="20.100000000000001" customHeight="1" x14ac:dyDescent="0.2">
      <c r="A57" s="141" t="s">
        <v>6</v>
      </c>
      <c r="B57" s="142"/>
      <c r="C57" s="142"/>
      <c r="D57" s="143"/>
      <c r="E57" s="109">
        <f>SUM(E55:E56)</f>
        <v>143</v>
      </c>
      <c r="F57" s="144"/>
      <c r="G57" s="145"/>
      <c r="H57" s="145"/>
      <c r="I57" s="145"/>
      <c r="J57" s="145"/>
      <c r="K57" s="145"/>
      <c r="L57" s="144"/>
      <c r="M57" s="145"/>
      <c r="N57" s="145"/>
      <c r="O57" s="145"/>
      <c r="P57" s="145"/>
      <c r="Q57" s="145"/>
      <c r="R57" s="146"/>
      <c r="S57" s="155"/>
    </row>
    <row r="58" spans="1:19" ht="20.100000000000001" customHeight="1" x14ac:dyDescent="0.2">
      <c r="A58" s="200" t="s">
        <v>85</v>
      </c>
      <c r="B58" s="15" t="s">
        <v>4</v>
      </c>
      <c r="C58" s="16" t="s">
        <v>71</v>
      </c>
      <c r="D58" s="15" t="s">
        <v>70</v>
      </c>
      <c r="E58" s="28">
        <v>488</v>
      </c>
      <c r="F58" s="194"/>
      <c r="G58" s="189"/>
      <c r="H58" s="189"/>
      <c r="I58" s="189"/>
      <c r="J58" s="189"/>
      <c r="K58" s="192"/>
      <c r="L58" s="133"/>
      <c r="M58" s="136"/>
      <c r="N58" s="136"/>
      <c r="O58" s="136"/>
      <c r="P58" s="136"/>
      <c r="Q58" s="130"/>
      <c r="R58" s="276">
        <f>SUM(L58:Q59)</f>
        <v>0</v>
      </c>
      <c r="S58" s="155"/>
    </row>
    <row r="59" spans="1:19" ht="20.100000000000001" customHeight="1" x14ac:dyDescent="0.2">
      <c r="A59" s="201"/>
      <c r="B59" s="22" t="s">
        <v>4</v>
      </c>
      <c r="C59" s="21" t="s">
        <v>50</v>
      </c>
      <c r="D59" s="22" t="s">
        <v>51</v>
      </c>
      <c r="E59" s="17">
        <v>496</v>
      </c>
      <c r="F59" s="195"/>
      <c r="G59" s="190"/>
      <c r="H59" s="190"/>
      <c r="I59" s="190"/>
      <c r="J59" s="190"/>
      <c r="K59" s="193"/>
      <c r="L59" s="134"/>
      <c r="M59" s="137"/>
      <c r="N59" s="137"/>
      <c r="O59" s="137"/>
      <c r="P59" s="137"/>
      <c r="Q59" s="131"/>
      <c r="R59" s="277"/>
      <c r="S59" s="155"/>
    </row>
    <row r="60" spans="1:19" ht="20.100000000000001" customHeight="1" x14ac:dyDescent="0.2">
      <c r="A60" s="141" t="s">
        <v>6</v>
      </c>
      <c r="B60" s="285"/>
      <c r="C60" s="238"/>
      <c r="D60" s="100"/>
      <c r="E60" s="110">
        <f>SUM(E58:E59)</f>
        <v>984</v>
      </c>
      <c r="F60" s="144"/>
      <c r="G60" s="145"/>
      <c r="H60" s="145"/>
      <c r="I60" s="145"/>
      <c r="J60" s="145"/>
      <c r="K60" s="146"/>
      <c r="L60" s="173"/>
      <c r="M60" s="174"/>
      <c r="N60" s="174"/>
      <c r="O60" s="174"/>
      <c r="P60" s="174"/>
      <c r="Q60" s="174"/>
      <c r="R60" s="175"/>
      <c r="S60" s="155"/>
    </row>
    <row r="61" spans="1:19" ht="20.100000000000001" customHeight="1" x14ac:dyDescent="0.2">
      <c r="A61" s="282" t="s">
        <v>72</v>
      </c>
      <c r="B61" s="230" t="s">
        <v>4</v>
      </c>
      <c r="C61" s="19" t="s">
        <v>65</v>
      </c>
      <c r="D61" s="18" t="s">
        <v>66</v>
      </c>
      <c r="E61" s="20">
        <v>213</v>
      </c>
      <c r="F61" s="207"/>
      <c r="G61" s="188"/>
      <c r="H61" s="188"/>
      <c r="I61" s="188"/>
      <c r="J61" s="188"/>
      <c r="K61" s="191"/>
      <c r="L61" s="132"/>
      <c r="M61" s="135"/>
      <c r="N61" s="135"/>
      <c r="O61" s="135"/>
      <c r="P61" s="135"/>
      <c r="Q61" s="129"/>
      <c r="R61" s="126">
        <f>SUM(L61:Q72)</f>
        <v>0</v>
      </c>
      <c r="S61" s="155"/>
    </row>
    <row r="62" spans="1:19" ht="20.100000000000001" customHeight="1" x14ac:dyDescent="0.2">
      <c r="A62" s="283"/>
      <c r="B62" s="231"/>
      <c r="C62" s="27" t="s">
        <v>67</v>
      </c>
      <c r="D62" s="41" t="s">
        <v>29</v>
      </c>
      <c r="E62" s="74">
        <v>475</v>
      </c>
      <c r="F62" s="208"/>
      <c r="G62" s="189"/>
      <c r="H62" s="189"/>
      <c r="I62" s="189"/>
      <c r="J62" s="189"/>
      <c r="K62" s="192"/>
      <c r="L62" s="133"/>
      <c r="M62" s="136"/>
      <c r="N62" s="136"/>
      <c r="O62" s="136"/>
      <c r="P62" s="136"/>
      <c r="Q62" s="130"/>
      <c r="R62" s="127"/>
      <c r="S62" s="155"/>
    </row>
    <row r="63" spans="1:19" ht="20.100000000000001" customHeight="1" x14ac:dyDescent="0.2">
      <c r="A63" s="283"/>
      <c r="B63" s="108" t="s">
        <v>5</v>
      </c>
      <c r="C63" s="42" t="s">
        <v>36</v>
      </c>
      <c r="D63" s="41" t="s">
        <v>28</v>
      </c>
      <c r="E63" s="38">
        <v>405</v>
      </c>
      <c r="F63" s="208"/>
      <c r="G63" s="189"/>
      <c r="H63" s="189"/>
      <c r="I63" s="189"/>
      <c r="J63" s="189"/>
      <c r="K63" s="192"/>
      <c r="L63" s="133"/>
      <c r="M63" s="136"/>
      <c r="N63" s="136"/>
      <c r="O63" s="136"/>
      <c r="P63" s="136"/>
      <c r="Q63" s="130"/>
      <c r="R63" s="127"/>
      <c r="S63" s="155"/>
    </row>
    <row r="64" spans="1:19" ht="20.100000000000001" customHeight="1" x14ac:dyDescent="0.2">
      <c r="A64" s="283"/>
      <c r="B64" s="216" t="s">
        <v>2</v>
      </c>
      <c r="C64" s="166" t="s">
        <v>35</v>
      </c>
      <c r="D64" s="18" t="s">
        <v>15</v>
      </c>
      <c r="E64" s="51">
        <v>79</v>
      </c>
      <c r="F64" s="208"/>
      <c r="G64" s="189"/>
      <c r="H64" s="189"/>
      <c r="I64" s="189"/>
      <c r="J64" s="189"/>
      <c r="K64" s="192"/>
      <c r="L64" s="133"/>
      <c r="M64" s="136"/>
      <c r="N64" s="136"/>
      <c r="O64" s="136"/>
      <c r="P64" s="136"/>
      <c r="Q64" s="130"/>
      <c r="R64" s="127"/>
      <c r="S64" s="155"/>
    </row>
    <row r="65" spans="1:19" ht="20.100000000000001" customHeight="1" x14ac:dyDescent="0.2">
      <c r="A65" s="283"/>
      <c r="B65" s="217"/>
      <c r="C65" s="286"/>
      <c r="D65" s="25" t="s">
        <v>17</v>
      </c>
      <c r="E65" s="59">
        <v>25</v>
      </c>
      <c r="F65" s="208"/>
      <c r="G65" s="189"/>
      <c r="H65" s="189"/>
      <c r="I65" s="189"/>
      <c r="J65" s="189"/>
      <c r="K65" s="192"/>
      <c r="L65" s="133"/>
      <c r="M65" s="136"/>
      <c r="N65" s="136"/>
      <c r="O65" s="136"/>
      <c r="P65" s="136"/>
      <c r="Q65" s="130"/>
      <c r="R65" s="127"/>
      <c r="S65" s="155"/>
    </row>
    <row r="66" spans="1:19" ht="20.100000000000001" customHeight="1" x14ac:dyDescent="0.2">
      <c r="A66" s="283"/>
      <c r="B66" s="218"/>
      <c r="C66" s="167"/>
      <c r="D66" s="60" t="s">
        <v>44</v>
      </c>
      <c r="E66" s="52">
        <v>271</v>
      </c>
      <c r="F66" s="208"/>
      <c r="G66" s="189"/>
      <c r="H66" s="189"/>
      <c r="I66" s="189"/>
      <c r="J66" s="189"/>
      <c r="K66" s="192"/>
      <c r="L66" s="133"/>
      <c r="M66" s="136"/>
      <c r="N66" s="136"/>
      <c r="O66" s="136"/>
      <c r="P66" s="136"/>
      <c r="Q66" s="130"/>
      <c r="R66" s="127"/>
      <c r="S66" s="155"/>
    </row>
    <row r="67" spans="1:19" ht="20.100000000000001" customHeight="1" x14ac:dyDescent="0.2">
      <c r="A67" s="283"/>
      <c r="B67" s="113" t="s">
        <v>4</v>
      </c>
      <c r="C67" s="76" t="s">
        <v>50</v>
      </c>
      <c r="D67" s="75" t="s">
        <v>51</v>
      </c>
      <c r="E67" s="55">
        <v>496</v>
      </c>
      <c r="F67" s="208"/>
      <c r="G67" s="189"/>
      <c r="H67" s="189"/>
      <c r="I67" s="189"/>
      <c r="J67" s="189"/>
      <c r="K67" s="192"/>
      <c r="L67" s="133"/>
      <c r="M67" s="136"/>
      <c r="N67" s="136"/>
      <c r="O67" s="136"/>
      <c r="P67" s="136"/>
      <c r="Q67" s="130"/>
      <c r="R67" s="127"/>
      <c r="S67" s="155"/>
    </row>
    <row r="68" spans="1:19" ht="20.100000000000001" customHeight="1" x14ac:dyDescent="0.2">
      <c r="A68" s="283"/>
      <c r="B68" s="250" t="s">
        <v>4</v>
      </c>
      <c r="C68" s="205" t="s">
        <v>46</v>
      </c>
      <c r="D68" s="20" t="s">
        <v>48</v>
      </c>
      <c r="E68" s="51">
        <v>309</v>
      </c>
      <c r="F68" s="208"/>
      <c r="G68" s="189"/>
      <c r="H68" s="189"/>
      <c r="I68" s="189"/>
      <c r="J68" s="189"/>
      <c r="K68" s="192"/>
      <c r="L68" s="133"/>
      <c r="M68" s="136"/>
      <c r="N68" s="136"/>
      <c r="O68" s="136"/>
      <c r="P68" s="136"/>
      <c r="Q68" s="130"/>
      <c r="R68" s="127"/>
      <c r="S68" s="155"/>
    </row>
    <row r="69" spans="1:19" ht="20.100000000000001" customHeight="1" x14ac:dyDescent="0.2">
      <c r="A69" s="283"/>
      <c r="B69" s="251"/>
      <c r="C69" s="206"/>
      <c r="D69" s="24" t="s">
        <v>49</v>
      </c>
      <c r="E69" s="52">
        <v>242</v>
      </c>
      <c r="F69" s="208"/>
      <c r="G69" s="189"/>
      <c r="H69" s="189"/>
      <c r="I69" s="189"/>
      <c r="J69" s="189"/>
      <c r="K69" s="192"/>
      <c r="L69" s="133"/>
      <c r="M69" s="136"/>
      <c r="N69" s="136"/>
      <c r="O69" s="136"/>
      <c r="P69" s="136"/>
      <c r="Q69" s="130"/>
      <c r="R69" s="127"/>
      <c r="S69" s="155"/>
    </row>
    <row r="70" spans="1:19" ht="20.100000000000001" customHeight="1" x14ac:dyDescent="0.2">
      <c r="A70" s="283"/>
      <c r="B70" s="230" t="s">
        <v>4</v>
      </c>
      <c r="C70" s="168" t="s">
        <v>38</v>
      </c>
      <c r="D70" s="20" t="s">
        <v>24</v>
      </c>
      <c r="E70" s="66">
        <v>378</v>
      </c>
      <c r="F70" s="208"/>
      <c r="G70" s="189"/>
      <c r="H70" s="189"/>
      <c r="I70" s="189"/>
      <c r="J70" s="189"/>
      <c r="K70" s="192"/>
      <c r="L70" s="133"/>
      <c r="M70" s="136"/>
      <c r="N70" s="136"/>
      <c r="O70" s="136"/>
      <c r="P70" s="136"/>
      <c r="Q70" s="130"/>
      <c r="R70" s="127"/>
      <c r="S70" s="155"/>
    </row>
    <row r="71" spans="1:19" ht="20.100000000000001" customHeight="1" x14ac:dyDescent="0.2">
      <c r="A71" s="283"/>
      <c r="B71" s="231"/>
      <c r="C71" s="169"/>
      <c r="D71" s="24" t="s">
        <v>25</v>
      </c>
      <c r="E71" s="58">
        <v>164</v>
      </c>
      <c r="F71" s="208"/>
      <c r="G71" s="189"/>
      <c r="H71" s="189"/>
      <c r="I71" s="189"/>
      <c r="J71" s="189"/>
      <c r="K71" s="192"/>
      <c r="L71" s="133"/>
      <c r="M71" s="136"/>
      <c r="N71" s="136"/>
      <c r="O71" s="136"/>
      <c r="P71" s="136"/>
      <c r="Q71" s="130"/>
      <c r="R71" s="127"/>
      <c r="S71" s="155"/>
    </row>
    <row r="72" spans="1:19" ht="20.100000000000001" customHeight="1" x14ac:dyDescent="0.2">
      <c r="A72" s="284"/>
      <c r="B72" s="69" t="s">
        <v>4</v>
      </c>
      <c r="C72" s="16" t="s">
        <v>45</v>
      </c>
      <c r="D72" s="15" t="s">
        <v>47</v>
      </c>
      <c r="E72" s="75">
        <v>213</v>
      </c>
      <c r="F72" s="209"/>
      <c r="G72" s="190"/>
      <c r="H72" s="190"/>
      <c r="I72" s="190"/>
      <c r="J72" s="190"/>
      <c r="K72" s="193"/>
      <c r="L72" s="134"/>
      <c r="M72" s="137"/>
      <c r="N72" s="137"/>
      <c r="O72" s="137"/>
      <c r="P72" s="137"/>
      <c r="Q72" s="131"/>
      <c r="R72" s="128"/>
      <c r="S72" s="155"/>
    </row>
    <row r="73" spans="1:19" ht="20.100000000000001" customHeight="1" x14ac:dyDescent="0.2">
      <c r="A73" s="141" t="s">
        <v>6</v>
      </c>
      <c r="B73" s="285"/>
      <c r="C73" s="238"/>
      <c r="D73" s="100"/>
      <c r="E73" s="110">
        <f>SUM(E61:E72,)</f>
        <v>3270</v>
      </c>
      <c r="F73" s="144"/>
      <c r="G73" s="145"/>
      <c r="H73" s="145"/>
      <c r="I73" s="145"/>
      <c r="J73" s="145"/>
      <c r="K73" s="146"/>
      <c r="L73" s="173"/>
      <c r="M73" s="174"/>
      <c r="N73" s="174"/>
      <c r="O73" s="174"/>
      <c r="P73" s="174"/>
      <c r="Q73" s="174"/>
      <c r="R73" s="175"/>
      <c r="S73" s="155"/>
    </row>
    <row r="74" spans="1:19" ht="20.100000000000001" customHeight="1" x14ac:dyDescent="0.2">
      <c r="A74" s="239" t="s">
        <v>69</v>
      </c>
      <c r="B74" s="159" t="s">
        <v>4</v>
      </c>
      <c r="C74" s="224" t="s">
        <v>38</v>
      </c>
      <c r="D74" s="18" t="s">
        <v>24</v>
      </c>
      <c r="E74" s="20">
        <v>260</v>
      </c>
      <c r="F74" s="207"/>
      <c r="G74" s="188"/>
      <c r="H74" s="188"/>
      <c r="I74" s="188"/>
      <c r="J74" s="188"/>
      <c r="K74" s="191"/>
      <c r="L74" s="132"/>
      <c r="M74" s="135"/>
      <c r="N74" s="135"/>
      <c r="O74" s="135"/>
      <c r="P74" s="135"/>
      <c r="Q74" s="129"/>
      <c r="R74" s="126">
        <f>SUM(L74:Q77)</f>
        <v>0</v>
      </c>
      <c r="S74" s="155"/>
    </row>
    <row r="75" spans="1:19" ht="20.100000000000001" customHeight="1" x14ac:dyDescent="0.2">
      <c r="A75" s="200"/>
      <c r="B75" s="160"/>
      <c r="C75" s="226"/>
      <c r="D75" s="41" t="s">
        <v>25</v>
      </c>
      <c r="E75" s="74">
        <v>140</v>
      </c>
      <c r="F75" s="208"/>
      <c r="G75" s="189"/>
      <c r="H75" s="189"/>
      <c r="I75" s="189"/>
      <c r="J75" s="189"/>
      <c r="K75" s="192"/>
      <c r="L75" s="133"/>
      <c r="M75" s="136"/>
      <c r="N75" s="136"/>
      <c r="O75" s="136"/>
      <c r="P75" s="136"/>
      <c r="Q75" s="130"/>
      <c r="R75" s="127"/>
      <c r="S75" s="155"/>
    </row>
    <row r="76" spans="1:19" ht="20.100000000000001" customHeight="1" x14ac:dyDescent="0.2">
      <c r="A76" s="200"/>
      <c r="B76" s="205" t="s">
        <v>2</v>
      </c>
      <c r="C76" s="179" t="s">
        <v>16</v>
      </c>
      <c r="D76" s="20" t="s">
        <v>15</v>
      </c>
      <c r="E76" s="20">
        <v>452</v>
      </c>
      <c r="F76" s="208"/>
      <c r="G76" s="189"/>
      <c r="H76" s="189"/>
      <c r="I76" s="189"/>
      <c r="J76" s="189"/>
      <c r="K76" s="192"/>
      <c r="L76" s="133"/>
      <c r="M76" s="136"/>
      <c r="N76" s="136"/>
      <c r="O76" s="136"/>
      <c r="P76" s="136"/>
      <c r="Q76" s="130"/>
      <c r="R76" s="127"/>
      <c r="S76" s="155"/>
    </row>
    <row r="77" spans="1:19" ht="20.100000000000001" customHeight="1" x14ac:dyDescent="0.2">
      <c r="A77" s="201"/>
      <c r="B77" s="206"/>
      <c r="C77" s="180"/>
      <c r="D77" s="24" t="s">
        <v>17</v>
      </c>
      <c r="E77" s="24">
        <v>148</v>
      </c>
      <c r="F77" s="209"/>
      <c r="G77" s="190"/>
      <c r="H77" s="190"/>
      <c r="I77" s="190"/>
      <c r="J77" s="190"/>
      <c r="K77" s="193"/>
      <c r="L77" s="134"/>
      <c r="M77" s="137"/>
      <c r="N77" s="137"/>
      <c r="O77" s="137"/>
      <c r="P77" s="137"/>
      <c r="Q77" s="131"/>
      <c r="R77" s="128"/>
      <c r="S77" s="155"/>
    </row>
    <row r="78" spans="1:19" s="1" customFormat="1" ht="20.100000000000001" customHeight="1" x14ac:dyDescent="0.2">
      <c r="A78" s="141" t="s">
        <v>6</v>
      </c>
      <c r="B78" s="142"/>
      <c r="C78" s="238"/>
      <c r="D78" s="100"/>
      <c r="E78" s="110">
        <f>SUM(E74:E77,)</f>
        <v>1000</v>
      </c>
      <c r="F78" s="144"/>
      <c r="G78" s="145"/>
      <c r="H78" s="145"/>
      <c r="I78" s="145"/>
      <c r="J78" s="145"/>
      <c r="K78" s="146"/>
      <c r="L78" s="173"/>
      <c r="M78" s="174"/>
      <c r="N78" s="174"/>
      <c r="O78" s="174"/>
      <c r="P78" s="174"/>
      <c r="Q78" s="174"/>
      <c r="R78" s="175"/>
      <c r="S78" s="155"/>
    </row>
    <row r="79" spans="1:19" s="1" customFormat="1" ht="20.100000000000001" customHeight="1" x14ac:dyDescent="0.2">
      <c r="A79" s="213" t="s">
        <v>68</v>
      </c>
      <c r="B79" s="216" t="s">
        <v>2</v>
      </c>
      <c r="C79" s="205" t="s">
        <v>35</v>
      </c>
      <c r="D79" s="18" t="s">
        <v>15</v>
      </c>
      <c r="E79" s="51">
        <v>80</v>
      </c>
      <c r="F79" s="290"/>
      <c r="G79" s="235"/>
      <c r="H79" s="235"/>
      <c r="I79" s="232"/>
      <c r="J79" s="235"/>
      <c r="K79" s="335"/>
      <c r="L79" s="132"/>
      <c r="M79" s="135"/>
      <c r="N79" s="135"/>
      <c r="O79" s="135"/>
      <c r="P79" s="135"/>
      <c r="Q79" s="129"/>
      <c r="R79" s="126">
        <f>SUM(L79:Q85)</f>
        <v>0</v>
      </c>
      <c r="S79" s="155"/>
    </row>
    <row r="80" spans="1:19" s="1" customFormat="1" ht="20.100000000000001" customHeight="1" x14ac:dyDescent="0.2">
      <c r="A80" s="214"/>
      <c r="B80" s="217"/>
      <c r="C80" s="219"/>
      <c r="D80" s="25" t="s">
        <v>17</v>
      </c>
      <c r="E80" s="59">
        <v>25</v>
      </c>
      <c r="F80" s="291"/>
      <c r="G80" s="236"/>
      <c r="H80" s="236"/>
      <c r="I80" s="233"/>
      <c r="J80" s="236"/>
      <c r="K80" s="336"/>
      <c r="L80" s="133"/>
      <c r="M80" s="136"/>
      <c r="N80" s="136"/>
      <c r="O80" s="136"/>
      <c r="P80" s="136"/>
      <c r="Q80" s="130"/>
      <c r="R80" s="127"/>
      <c r="S80" s="155"/>
    </row>
    <row r="81" spans="1:19" s="1" customFormat="1" ht="20.100000000000001" customHeight="1" x14ac:dyDescent="0.2">
      <c r="A81" s="214"/>
      <c r="B81" s="218"/>
      <c r="C81" s="206"/>
      <c r="D81" s="60" t="s">
        <v>44</v>
      </c>
      <c r="E81" s="52">
        <v>268</v>
      </c>
      <c r="F81" s="291"/>
      <c r="G81" s="236"/>
      <c r="H81" s="236"/>
      <c r="I81" s="233"/>
      <c r="J81" s="236"/>
      <c r="K81" s="336"/>
      <c r="L81" s="133"/>
      <c r="M81" s="136"/>
      <c r="N81" s="136"/>
      <c r="O81" s="136"/>
      <c r="P81" s="136"/>
      <c r="Q81" s="130"/>
      <c r="R81" s="127"/>
      <c r="S81" s="155"/>
    </row>
    <row r="82" spans="1:19" s="1" customFormat="1" ht="20.100000000000001" customHeight="1" x14ac:dyDescent="0.2">
      <c r="A82" s="214"/>
      <c r="B82" s="210" t="s">
        <v>4</v>
      </c>
      <c r="C82" s="168" t="s">
        <v>31</v>
      </c>
      <c r="D82" s="37" t="s">
        <v>30</v>
      </c>
      <c r="E82" s="65">
        <v>629</v>
      </c>
      <c r="F82" s="291"/>
      <c r="G82" s="236"/>
      <c r="H82" s="236"/>
      <c r="I82" s="233"/>
      <c r="J82" s="236"/>
      <c r="K82" s="336"/>
      <c r="L82" s="133"/>
      <c r="M82" s="136"/>
      <c r="N82" s="136"/>
      <c r="O82" s="136"/>
      <c r="P82" s="136"/>
      <c r="Q82" s="130"/>
      <c r="R82" s="127"/>
      <c r="S82" s="155"/>
    </row>
    <row r="83" spans="1:19" s="1" customFormat="1" ht="20.100000000000001" customHeight="1" x14ac:dyDescent="0.2">
      <c r="A83" s="214"/>
      <c r="B83" s="211"/>
      <c r="C83" s="281"/>
      <c r="D83" s="25" t="s">
        <v>34</v>
      </c>
      <c r="E83" s="57">
        <v>398</v>
      </c>
      <c r="F83" s="291"/>
      <c r="G83" s="236"/>
      <c r="H83" s="236"/>
      <c r="I83" s="233"/>
      <c r="J83" s="236"/>
      <c r="K83" s="336"/>
      <c r="L83" s="133"/>
      <c r="M83" s="136"/>
      <c r="N83" s="136"/>
      <c r="O83" s="136"/>
      <c r="P83" s="136"/>
      <c r="Q83" s="130"/>
      <c r="R83" s="127"/>
      <c r="S83" s="155"/>
    </row>
    <row r="84" spans="1:19" ht="20.100000000000001" customHeight="1" x14ac:dyDescent="0.2">
      <c r="A84" s="214"/>
      <c r="B84" s="212"/>
      <c r="C84" s="169"/>
      <c r="D84" s="41" t="s">
        <v>39</v>
      </c>
      <c r="E84" s="58">
        <v>486</v>
      </c>
      <c r="F84" s="291"/>
      <c r="G84" s="236"/>
      <c r="H84" s="236"/>
      <c r="I84" s="233"/>
      <c r="J84" s="236"/>
      <c r="K84" s="336"/>
      <c r="L84" s="133"/>
      <c r="M84" s="136"/>
      <c r="N84" s="136"/>
      <c r="O84" s="136"/>
      <c r="P84" s="136"/>
      <c r="Q84" s="130"/>
      <c r="R84" s="127"/>
      <c r="S84" s="155"/>
    </row>
    <row r="85" spans="1:19" ht="20.100000000000001" customHeight="1" x14ac:dyDescent="0.2">
      <c r="A85" s="215"/>
      <c r="B85" s="39" t="s">
        <v>5</v>
      </c>
      <c r="C85" s="42" t="s">
        <v>36</v>
      </c>
      <c r="D85" s="41" t="s">
        <v>26</v>
      </c>
      <c r="E85" s="38">
        <v>618</v>
      </c>
      <c r="F85" s="292"/>
      <c r="G85" s="237"/>
      <c r="H85" s="237"/>
      <c r="I85" s="234"/>
      <c r="J85" s="237"/>
      <c r="K85" s="337"/>
      <c r="L85" s="134"/>
      <c r="M85" s="137"/>
      <c r="N85" s="137"/>
      <c r="O85" s="137"/>
      <c r="P85" s="137"/>
      <c r="Q85" s="131"/>
      <c r="R85" s="128"/>
      <c r="S85" s="155"/>
    </row>
    <row r="86" spans="1:19" ht="20.100000000000001" customHeight="1" x14ac:dyDescent="0.2">
      <c r="A86" s="141" t="s">
        <v>6</v>
      </c>
      <c r="B86" s="142"/>
      <c r="C86" s="143"/>
      <c r="D86" s="94"/>
      <c r="E86" s="109">
        <f>SUM(E79:E85)</f>
        <v>2504</v>
      </c>
      <c r="F86" s="144"/>
      <c r="G86" s="145"/>
      <c r="H86" s="145"/>
      <c r="I86" s="145"/>
      <c r="J86" s="145"/>
      <c r="K86" s="146"/>
      <c r="L86" s="144"/>
      <c r="M86" s="145"/>
      <c r="N86" s="145"/>
      <c r="O86" s="145"/>
      <c r="P86" s="145"/>
      <c r="Q86" s="145"/>
      <c r="R86" s="146"/>
      <c r="S86" s="155"/>
    </row>
    <row r="87" spans="1:19" s="23" customFormat="1" ht="20.100000000000001" customHeight="1" x14ac:dyDescent="0.2">
      <c r="A87" s="202" t="s">
        <v>74</v>
      </c>
      <c r="B87" s="205" t="s">
        <v>2</v>
      </c>
      <c r="C87" s="179" t="s">
        <v>16</v>
      </c>
      <c r="D87" s="20" t="s">
        <v>15</v>
      </c>
      <c r="E87" s="77">
        <v>461</v>
      </c>
      <c r="F87" s="147"/>
      <c r="G87" s="123"/>
      <c r="H87" s="123"/>
      <c r="I87" s="123"/>
      <c r="J87" s="123"/>
      <c r="K87" s="150"/>
      <c r="L87" s="132"/>
      <c r="M87" s="135"/>
      <c r="N87" s="135"/>
      <c r="O87" s="135"/>
      <c r="P87" s="135"/>
      <c r="Q87" s="247"/>
      <c r="R87" s="126">
        <f>SUM(L87:Q89)</f>
        <v>0</v>
      </c>
      <c r="S87" s="155"/>
    </row>
    <row r="88" spans="1:19" s="23" customFormat="1" ht="20.100000000000001" customHeight="1" x14ac:dyDescent="0.2">
      <c r="A88" s="203"/>
      <c r="B88" s="206"/>
      <c r="C88" s="180"/>
      <c r="D88" s="24" t="s">
        <v>17</v>
      </c>
      <c r="E88" s="78">
        <v>142</v>
      </c>
      <c r="F88" s="148"/>
      <c r="G88" s="124"/>
      <c r="H88" s="124"/>
      <c r="I88" s="124"/>
      <c r="J88" s="124"/>
      <c r="K88" s="151"/>
      <c r="L88" s="133"/>
      <c r="M88" s="136"/>
      <c r="N88" s="136"/>
      <c r="O88" s="136"/>
      <c r="P88" s="136"/>
      <c r="Q88" s="248"/>
      <c r="R88" s="127"/>
      <c r="S88" s="155"/>
    </row>
    <row r="89" spans="1:19" ht="20.100000000000001" customHeight="1" x14ac:dyDescent="0.2">
      <c r="A89" s="204"/>
      <c r="B89" s="75" t="s">
        <v>4</v>
      </c>
      <c r="C89" s="80" t="s">
        <v>33</v>
      </c>
      <c r="D89" s="75" t="s">
        <v>32</v>
      </c>
      <c r="E89" s="79">
        <v>454</v>
      </c>
      <c r="F89" s="149"/>
      <c r="G89" s="125"/>
      <c r="H89" s="125"/>
      <c r="I89" s="125"/>
      <c r="J89" s="125"/>
      <c r="K89" s="152"/>
      <c r="L89" s="134"/>
      <c r="M89" s="137"/>
      <c r="N89" s="137"/>
      <c r="O89" s="137"/>
      <c r="P89" s="137"/>
      <c r="Q89" s="249"/>
      <c r="R89" s="128"/>
      <c r="S89" s="155"/>
    </row>
    <row r="90" spans="1:19" s="23" customFormat="1" ht="20.100000000000001" customHeight="1" x14ac:dyDescent="0.2">
      <c r="A90" s="141" t="s">
        <v>6</v>
      </c>
      <c r="B90" s="142"/>
      <c r="C90" s="143"/>
      <c r="D90" s="95"/>
      <c r="E90" s="111">
        <f>SUM(E87:E89)</f>
        <v>1057</v>
      </c>
      <c r="F90" s="144"/>
      <c r="G90" s="145"/>
      <c r="H90" s="145"/>
      <c r="I90" s="145"/>
      <c r="J90" s="145"/>
      <c r="K90" s="146"/>
      <c r="L90" s="144"/>
      <c r="M90" s="145"/>
      <c r="N90" s="145"/>
      <c r="O90" s="145"/>
      <c r="P90" s="145"/>
      <c r="Q90" s="145"/>
      <c r="R90" s="146"/>
      <c r="S90" s="155"/>
    </row>
    <row r="91" spans="1:19" s="23" customFormat="1" ht="20.100000000000001" customHeight="1" x14ac:dyDescent="0.2">
      <c r="A91" s="227" t="s">
        <v>75</v>
      </c>
      <c r="B91" s="220" t="s">
        <v>2</v>
      </c>
      <c r="C91" s="161" t="s">
        <v>35</v>
      </c>
      <c r="D91" s="104" t="s">
        <v>15</v>
      </c>
      <c r="E91" s="88">
        <v>79</v>
      </c>
      <c r="F91" s="147"/>
      <c r="G91" s="123"/>
      <c r="H91" s="123"/>
      <c r="I91" s="123"/>
      <c r="J91" s="123"/>
      <c r="K91" s="150"/>
      <c r="L91" s="147"/>
      <c r="M91" s="123"/>
      <c r="N91" s="123"/>
      <c r="O91" s="123"/>
      <c r="P91" s="123"/>
      <c r="Q91" s="117"/>
      <c r="R91" s="126">
        <f>SUM(L91:Q94)</f>
        <v>0</v>
      </c>
      <c r="S91" s="155"/>
    </row>
    <row r="92" spans="1:19" s="23" customFormat="1" ht="20.100000000000001" customHeight="1" x14ac:dyDescent="0.2">
      <c r="A92" s="228"/>
      <c r="B92" s="220"/>
      <c r="C92" s="304"/>
      <c r="D92" s="105" t="s">
        <v>17</v>
      </c>
      <c r="E92" s="102">
        <v>25</v>
      </c>
      <c r="F92" s="148"/>
      <c r="G92" s="124"/>
      <c r="H92" s="124"/>
      <c r="I92" s="124"/>
      <c r="J92" s="124"/>
      <c r="K92" s="151"/>
      <c r="L92" s="148"/>
      <c r="M92" s="124"/>
      <c r="N92" s="124"/>
      <c r="O92" s="124"/>
      <c r="P92" s="124"/>
      <c r="Q92" s="118"/>
      <c r="R92" s="127"/>
      <c r="S92" s="155"/>
    </row>
    <row r="93" spans="1:19" s="23" customFormat="1" ht="20.100000000000001" customHeight="1" x14ac:dyDescent="0.2">
      <c r="A93" s="228"/>
      <c r="B93" s="220"/>
      <c r="C93" s="162"/>
      <c r="D93" s="62" t="s">
        <v>44</v>
      </c>
      <c r="E93" s="99">
        <v>267</v>
      </c>
      <c r="F93" s="148"/>
      <c r="G93" s="124"/>
      <c r="H93" s="124"/>
      <c r="I93" s="124"/>
      <c r="J93" s="124"/>
      <c r="K93" s="151"/>
      <c r="L93" s="148"/>
      <c r="M93" s="124"/>
      <c r="N93" s="124"/>
      <c r="O93" s="124"/>
      <c r="P93" s="124"/>
      <c r="Q93" s="118"/>
      <c r="R93" s="127"/>
      <c r="S93" s="155"/>
    </row>
    <row r="94" spans="1:19" s="1" customFormat="1" ht="20.100000000000001" customHeight="1" x14ac:dyDescent="0.2">
      <c r="A94" s="228"/>
      <c r="B94" s="220"/>
      <c r="C94" s="16" t="s">
        <v>65</v>
      </c>
      <c r="D94" s="69" t="s">
        <v>66</v>
      </c>
      <c r="E94" s="75">
        <v>211</v>
      </c>
      <c r="F94" s="148"/>
      <c r="G94" s="124"/>
      <c r="H94" s="124"/>
      <c r="I94" s="124"/>
      <c r="J94" s="124"/>
      <c r="K94" s="151"/>
      <c r="L94" s="148"/>
      <c r="M94" s="124"/>
      <c r="N94" s="124"/>
      <c r="O94" s="124"/>
      <c r="P94" s="124"/>
      <c r="Q94" s="118"/>
      <c r="R94" s="127"/>
      <c r="S94" s="155"/>
    </row>
    <row r="95" spans="1:19" ht="20.100000000000001" customHeight="1" x14ac:dyDescent="0.2">
      <c r="A95" s="228"/>
      <c r="B95" s="69" t="s">
        <v>4</v>
      </c>
      <c r="C95" s="43" t="s">
        <v>33</v>
      </c>
      <c r="D95" s="69" t="s">
        <v>32</v>
      </c>
      <c r="E95" s="90">
        <v>481</v>
      </c>
      <c r="F95" s="148"/>
      <c r="G95" s="124"/>
      <c r="H95" s="124"/>
      <c r="I95" s="124"/>
      <c r="J95" s="124"/>
      <c r="K95" s="151"/>
      <c r="L95" s="148"/>
      <c r="M95" s="124"/>
      <c r="N95" s="124"/>
      <c r="O95" s="124"/>
      <c r="P95" s="124"/>
      <c r="Q95" s="118"/>
      <c r="R95" s="127"/>
      <c r="S95" s="155"/>
    </row>
    <row r="96" spans="1:19" ht="20.100000000000001" customHeight="1" x14ac:dyDescent="0.2">
      <c r="A96" s="228"/>
      <c r="B96" s="69" t="s">
        <v>4</v>
      </c>
      <c r="C96" s="43" t="s">
        <v>99</v>
      </c>
      <c r="D96" s="73" t="s">
        <v>40</v>
      </c>
      <c r="E96" s="90">
        <v>376</v>
      </c>
      <c r="F96" s="148"/>
      <c r="G96" s="124"/>
      <c r="H96" s="124"/>
      <c r="I96" s="124"/>
      <c r="J96" s="124"/>
      <c r="K96" s="151"/>
      <c r="L96" s="148"/>
      <c r="M96" s="124"/>
      <c r="N96" s="124"/>
      <c r="O96" s="124"/>
      <c r="P96" s="124"/>
      <c r="Q96" s="118"/>
      <c r="R96" s="127"/>
      <c r="S96" s="155"/>
    </row>
    <row r="97" spans="1:19" ht="20.100000000000001" customHeight="1" x14ac:dyDescent="0.2">
      <c r="A97" s="228"/>
      <c r="B97" s="106" t="s">
        <v>4</v>
      </c>
      <c r="C97" s="107" t="s">
        <v>67</v>
      </c>
      <c r="D97" s="15" t="s">
        <v>29</v>
      </c>
      <c r="E97" s="75">
        <v>522</v>
      </c>
      <c r="F97" s="148"/>
      <c r="G97" s="124"/>
      <c r="H97" s="124"/>
      <c r="I97" s="124"/>
      <c r="J97" s="124"/>
      <c r="K97" s="151"/>
      <c r="L97" s="148"/>
      <c r="M97" s="124"/>
      <c r="N97" s="124"/>
      <c r="O97" s="124"/>
      <c r="P97" s="124"/>
      <c r="Q97" s="118"/>
      <c r="R97" s="127"/>
      <c r="S97" s="155"/>
    </row>
    <row r="98" spans="1:19" ht="20.100000000000001" customHeight="1" x14ac:dyDescent="0.2">
      <c r="A98" s="228"/>
      <c r="B98" s="221" t="s">
        <v>4</v>
      </c>
      <c r="C98" s="224" t="s">
        <v>100</v>
      </c>
      <c r="D98" s="37" t="s">
        <v>30</v>
      </c>
      <c r="E98" s="20">
        <v>613</v>
      </c>
      <c r="F98" s="148"/>
      <c r="G98" s="124"/>
      <c r="H98" s="124"/>
      <c r="I98" s="124"/>
      <c r="J98" s="124"/>
      <c r="K98" s="151"/>
      <c r="L98" s="148"/>
      <c r="M98" s="124"/>
      <c r="N98" s="124"/>
      <c r="O98" s="124"/>
      <c r="P98" s="124"/>
      <c r="Q98" s="118"/>
      <c r="R98" s="127"/>
      <c r="S98" s="155"/>
    </row>
    <row r="99" spans="1:19" ht="20.100000000000001" customHeight="1" x14ac:dyDescent="0.2">
      <c r="A99" s="228"/>
      <c r="B99" s="222"/>
      <c r="C99" s="225"/>
      <c r="D99" s="25" t="s">
        <v>34</v>
      </c>
      <c r="E99" s="103">
        <v>398</v>
      </c>
      <c r="F99" s="148"/>
      <c r="G99" s="124"/>
      <c r="H99" s="124"/>
      <c r="I99" s="124"/>
      <c r="J99" s="124"/>
      <c r="K99" s="151"/>
      <c r="L99" s="148"/>
      <c r="M99" s="124"/>
      <c r="N99" s="124"/>
      <c r="O99" s="124"/>
      <c r="P99" s="124"/>
      <c r="Q99" s="118"/>
      <c r="R99" s="127"/>
      <c r="S99" s="155"/>
    </row>
    <row r="100" spans="1:19" ht="20.100000000000001" customHeight="1" x14ac:dyDescent="0.2">
      <c r="A100" s="229"/>
      <c r="B100" s="223"/>
      <c r="C100" s="226"/>
      <c r="D100" s="41" t="s">
        <v>39</v>
      </c>
      <c r="E100" s="24">
        <v>459</v>
      </c>
      <c r="F100" s="149"/>
      <c r="G100" s="125"/>
      <c r="H100" s="125"/>
      <c r="I100" s="125"/>
      <c r="J100" s="125"/>
      <c r="K100" s="152"/>
      <c r="L100" s="149"/>
      <c r="M100" s="125"/>
      <c r="N100" s="125"/>
      <c r="O100" s="125"/>
      <c r="P100" s="125"/>
      <c r="Q100" s="119"/>
      <c r="R100" s="128"/>
      <c r="S100" s="155"/>
    </row>
    <row r="101" spans="1:19" s="23" customFormat="1" ht="20.100000000000001" customHeight="1" x14ac:dyDescent="0.2">
      <c r="A101" s="141" t="s">
        <v>6</v>
      </c>
      <c r="B101" s="142"/>
      <c r="C101" s="143"/>
      <c r="D101" s="95"/>
      <c r="E101" s="111">
        <f>SUM(E91:E100)</f>
        <v>3431</v>
      </c>
      <c r="F101" s="144"/>
      <c r="G101" s="145"/>
      <c r="H101" s="145"/>
      <c r="I101" s="145"/>
      <c r="J101" s="145"/>
      <c r="K101" s="146"/>
      <c r="L101" s="144"/>
      <c r="M101" s="145"/>
      <c r="N101" s="145"/>
      <c r="O101" s="145"/>
      <c r="P101" s="145"/>
      <c r="Q101" s="145"/>
      <c r="R101" s="146"/>
      <c r="S101" s="155"/>
    </row>
    <row r="102" spans="1:19" s="1" customFormat="1" ht="20.100000000000001" customHeight="1" x14ac:dyDescent="0.2">
      <c r="A102" s="163" t="s">
        <v>1</v>
      </c>
      <c r="B102" s="166" t="s">
        <v>2</v>
      </c>
      <c r="C102" s="161" t="s">
        <v>16</v>
      </c>
      <c r="D102" s="20" t="s">
        <v>15</v>
      </c>
      <c r="E102" s="88">
        <v>491</v>
      </c>
      <c r="F102" s="176"/>
      <c r="G102" s="123"/>
      <c r="H102" s="123"/>
      <c r="I102" s="123"/>
      <c r="J102" s="123"/>
      <c r="K102" s="317"/>
      <c r="L102" s="273"/>
      <c r="M102" s="135"/>
      <c r="N102" s="135"/>
      <c r="O102" s="135"/>
      <c r="P102" s="135"/>
      <c r="Q102" s="242"/>
      <c r="R102" s="126">
        <f>SUM(L102:Q105)</f>
        <v>0</v>
      </c>
      <c r="S102" s="155"/>
    </row>
    <row r="103" spans="1:19" s="1" customFormat="1" ht="20.100000000000001" customHeight="1" x14ac:dyDescent="0.2">
      <c r="A103" s="164"/>
      <c r="B103" s="167"/>
      <c r="C103" s="162"/>
      <c r="D103" s="24" t="s">
        <v>17</v>
      </c>
      <c r="E103" s="99">
        <v>163</v>
      </c>
      <c r="F103" s="177"/>
      <c r="G103" s="124"/>
      <c r="H103" s="124"/>
      <c r="I103" s="124"/>
      <c r="J103" s="124"/>
      <c r="K103" s="318"/>
      <c r="L103" s="274"/>
      <c r="M103" s="136"/>
      <c r="N103" s="136"/>
      <c r="O103" s="136"/>
      <c r="P103" s="136"/>
      <c r="Q103" s="243"/>
      <c r="R103" s="127"/>
      <c r="S103" s="155"/>
    </row>
    <row r="104" spans="1:19" s="1" customFormat="1" ht="20.100000000000001" customHeight="1" x14ac:dyDescent="0.2">
      <c r="A104" s="164"/>
      <c r="B104" s="159" t="s">
        <v>4</v>
      </c>
      <c r="C104" s="161" t="s">
        <v>19</v>
      </c>
      <c r="D104" s="20" t="s">
        <v>18</v>
      </c>
      <c r="E104" s="88">
        <v>446</v>
      </c>
      <c r="F104" s="177"/>
      <c r="G104" s="124"/>
      <c r="H104" s="124"/>
      <c r="I104" s="124"/>
      <c r="J104" s="124"/>
      <c r="K104" s="318"/>
      <c r="L104" s="274"/>
      <c r="M104" s="136"/>
      <c r="N104" s="136"/>
      <c r="O104" s="136"/>
      <c r="P104" s="136"/>
      <c r="Q104" s="243"/>
      <c r="R104" s="127"/>
      <c r="S104" s="155"/>
    </row>
    <row r="105" spans="1:19" s="1" customFormat="1" ht="20.100000000000001" customHeight="1" x14ac:dyDescent="0.2">
      <c r="A105" s="165"/>
      <c r="B105" s="160"/>
      <c r="C105" s="162"/>
      <c r="D105" s="24" t="s">
        <v>20</v>
      </c>
      <c r="E105" s="99">
        <v>762</v>
      </c>
      <c r="F105" s="178"/>
      <c r="G105" s="125"/>
      <c r="H105" s="125"/>
      <c r="I105" s="125"/>
      <c r="J105" s="125"/>
      <c r="K105" s="319"/>
      <c r="L105" s="275"/>
      <c r="M105" s="137"/>
      <c r="N105" s="137"/>
      <c r="O105" s="137"/>
      <c r="P105" s="137"/>
      <c r="Q105" s="244"/>
      <c r="R105" s="127"/>
      <c r="S105" s="155"/>
    </row>
    <row r="106" spans="1:19" s="2" customFormat="1" ht="20.100000000000001" customHeight="1" x14ac:dyDescent="0.2">
      <c r="A106" s="141" t="s">
        <v>6</v>
      </c>
      <c r="B106" s="142"/>
      <c r="C106" s="143"/>
      <c r="D106" s="94"/>
      <c r="E106" s="109">
        <f>SUM(E102:E105)</f>
        <v>1862</v>
      </c>
      <c r="F106" s="144"/>
      <c r="G106" s="145"/>
      <c r="H106" s="145"/>
      <c r="I106" s="145"/>
      <c r="J106" s="145"/>
      <c r="K106" s="146"/>
      <c r="L106" s="173"/>
      <c r="M106" s="174"/>
      <c r="N106" s="174"/>
      <c r="O106" s="174"/>
      <c r="P106" s="174"/>
      <c r="Q106" s="174"/>
      <c r="R106" s="175"/>
      <c r="S106" s="155"/>
    </row>
    <row r="107" spans="1:19" ht="20.100000000000001" customHeight="1" x14ac:dyDescent="0.2">
      <c r="A107" s="170" t="s">
        <v>80</v>
      </c>
      <c r="B107" s="159" t="s">
        <v>4</v>
      </c>
      <c r="C107" s="168" t="s">
        <v>38</v>
      </c>
      <c r="D107" s="20" t="s">
        <v>24</v>
      </c>
      <c r="E107" s="77">
        <v>380</v>
      </c>
      <c r="F107" s="194"/>
      <c r="G107" s="196"/>
      <c r="H107" s="196"/>
      <c r="I107" s="196"/>
      <c r="J107" s="196"/>
      <c r="K107" s="259"/>
      <c r="L107" s="194" t="s">
        <v>4</v>
      </c>
      <c r="M107" s="196" t="s">
        <v>4</v>
      </c>
      <c r="N107" s="196" t="s">
        <v>4</v>
      </c>
      <c r="O107" s="196" t="s">
        <v>4</v>
      </c>
      <c r="P107" s="196" t="s">
        <v>4</v>
      </c>
      <c r="Q107" s="198" t="s">
        <v>4</v>
      </c>
      <c r="R107" s="262">
        <f>SUM(L107:Q110)</f>
        <v>0</v>
      </c>
      <c r="S107" s="155"/>
    </row>
    <row r="108" spans="1:19" ht="20.100000000000001" customHeight="1" x14ac:dyDescent="0.2">
      <c r="A108" s="171"/>
      <c r="B108" s="160"/>
      <c r="C108" s="169"/>
      <c r="D108" s="24" t="s">
        <v>25</v>
      </c>
      <c r="E108" s="79">
        <v>173</v>
      </c>
      <c r="F108" s="245"/>
      <c r="G108" s="258"/>
      <c r="H108" s="258"/>
      <c r="I108" s="258"/>
      <c r="J108" s="258"/>
      <c r="K108" s="260"/>
      <c r="L108" s="245"/>
      <c r="M108" s="258"/>
      <c r="N108" s="258"/>
      <c r="O108" s="258"/>
      <c r="P108" s="258"/>
      <c r="Q108" s="338"/>
      <c r="R108" s="263"/>
      <c r="S108" s="155"/>
    </row>
    <row r="109" spans="1:19" ht="20.100000000000001" customHeight="1" x14ac:dyDescent="0.2">
      <c r="A109" s="171"/>
      <c r="B109" s="159" t="s">
        <v>4</v>
      </c>
      <c r="C109" s="168" t="s">
        <v>36</v>
      </c>
      <c r="D109" s="20" t="s">
        <v>26</v>
      </c>
      <c r="E109" s="77">
        <v>641</v>
      </c>
      <c r="F109" s="245"/>
      <c r="G109" s="258"/>
      <c r="H109" s="258"/>
      <c r="I109" s="258"/>
      <c r="J109" s="258"/>
      <c r="K109" s="260"/>
      <c r="L109" s="245"/>
      <c r="M109" s="258"/>
      <c r="N109" s="258"/>
      <c r="O109" s="258"/>
      <c r="P109" s="258"/>
      <c r="Q109" s="338"/>
      <c r="R109" s="263"/>
      <c r="S109" s="155"/>
    </row>
    <row r="110" spans="1:19" ht="20.100000000000001" customHeight="1" x14ac:dyDescent="0.2">
      <c r="A110" s="172"/>
      <c r="B110" s="160"/>
      <c r="C110" s="169"/>
      <c r="D110" s="24" t="s">
        <v>28</v>
      </c>
      <c r="E110" s="79">
        <v>416</v>
      </c>
      <c r="F110" s="195"/>
      <c r="G110" s="197"/>
      <c r="H110" s="197"/>
      <c r="I110" s="197"/>
      <c r="J110" s="197"/>
      <c r="K110" s="261"/>
      <c r="L110" s="195"/>
      <c r="M110" s="197"/>
      <c r="N110" s="197"/>
      <c r="O110" s="197"/>
      <c r="P110" s="197"/>
      <c r="Q110" s="199"/>
      <c r="R110" s="264"/>
      <c r="S110" s="155"/>
    </row>
    <row r="111" spans="1:19" s="23" customFormat="1" ht="20.100000000000001" customHeight="1" thickBot="1" x14ac:dyDescent="0.25">
      <c r="A111" s="141" t="s">
        <v>6</v>
      </c>
      <c r="B111" s="142"/>
      <c r="C111" s="143"/>
      <c r="D111" s="95"/>
      <c r="E111" s="111">
        <f>SUM(E107:E110)</f>
        <v>1610</v>
      </c>
      <c r="F111" s="144"/>
      <c r="G111" s="145"/>
      <c r="H111" s="145"/>
      <c r="I111" s="145"/>
      <c r="J111" s="145"/>
      <c r="K111" s="146"/>
      <c r="L111" s="144"/>
      <c r="M111" s="145"/>
      <c r="N111" s="145"/>
      <c r="O111" s="145"/>
      <c r="P111" s="145"/>
      <c r="Q111" s="145"/>
      <c r="R111" s="146"/>
      <c r="S111" s="155"/>
    </row>
    <row r="112" spans="1:19" s="23" customFormat="1" ht="50.1" customHeight="1" thickBot="1" x14ac:dyDescent="0.25">
      <c r="A112" s="252" t="s">
        <v>86</v>
      </c>
      <c r="B112" s="253"/>
      <c r="C112" s="253"/>
      <c r="D112" s="253"/>
      <c r="E112" s="254"/>
      <c r="F112" s="255" t="s">
        <v>88</v>
      </c>
      <c r="G112" s="256"/>
      <c r="H112" s="256"/>
      <c r="I112" s="256"/>
      <c r="J112" s="256"/>
      <c r="K112" s="257"/>
      <c r="L112" s="255" t="s">
        <v>7</v>
      </c>
      <c r="M112" s="256"/>
      <c r="N112" s="256"/>
      <c r="O112" s="256"/>
      <c r="P112" s="256"/>
      <c r="Q112" s="257"/>
      <c r="R112" s="153" t="s">
        <v>63</v>
      </c>
      <c r="S112" s="153" t="s">
        <v>61</v>
      </c>
    </row>
    <row r="113" spans="1:33" s="23" customFormat="1" ht="50.1" customHeight="1" thickBot="1" x14ac:dyDescent="0.25">
      <c r="A113" s="47" t="s">
        <v>53</v>
      </c>
      <c r="B113" s="48" t="s">
        <v>41</v>
      </c>
      <c r="C113" s="48" t="s">
        <v>62</v>
      </c>
      <c r="D113" s="48" t="s">
        <v>52</v>
      </c>
      <c r="E113" s="49" t="s">
        <v>14</v>
      </c>
      <c r="F113" s="50" t="s">
        <v>8</v>
      </c>
      <c r="G113" s="44" t="s">
        <v>9</v>
      </c>
      <c r="H113" s="44" t="s">
        <v>10</v>
      </c>
      <c r="I113" s="44" t="s">
        <v>11</v>
      </c>
      <c r="J113" s="44" t="s">
        <v>76</v>
      </c>
      <c r="K113" s="45" t="s">
        <v>12</v>
      </c>
      <c r="L113" s="46" t="s">
        <v>8</v>
      </c>
      <c r="M113" s="44" t="s">
        <v>9</v>
      </c>
      <c r="N113" s="44" t="s">
        <v>10</v>
      </c>
      <c r="O113" s="44" t="s">
        <v>11</v>
      </c>
      <c r="P113" s="44" t="s">
        <v>76</v>
      </c>
      <c r="Q113" s="45" t="s">
        <v>12</v>
      </c>
      <c r="R113" s="154"/>
      <c r="S113" s="154"/>
    </row>
    <row r="114" spans="1:33" ht="20.100000000000001" customHeight="1" x14ac:dyDescent="0.2">
      <c r="A114" s="164" t="s">
        <v>56</v>
      </c>
      <c r="B114" s="270" t="s">
        <v>78</v>
      </c>
      <c r="C114" s="81" t="s">
        <v>57</v>
      </c>
      <c r="D114" s="86" t="s">
        <v>59</v>
      </c>
      <c r="E114" s="87">
        <v>35</v>
      </c>
      <c r="F114" s="274"/>
      <c r="G114" s="135"/>
      <c r="H114" s="188"/>
      <c r="I114" s="188"/>
      <c r="J114" s="188"/>
      <c r="K114" s="183"/>
      <c r="L114" s="135"/>
      <c r="M114" s="135"/>
      <c r="N114" s="135"/>
      <c r="O114" s="135"/>
      <c r="P114" s="185"/>
      <c r="Q114" s="242"/>
      <c r="R114" s="265">
        <f>SUM(L114:Q125)</f>
        <v>0</v>
      </c>
      <c r="S114" s="155">
        <f>R114</f>
        <v>0</v>
      </c>
    </row>
    <row r="115" spans="1:33" ht="20.100000000000001" customHeight="1" x14ac:dyDescent="0.2">
      <c r="A115" s="164"/>
      <c r="B115" s="271"/>
      <c r="C115" s="161" t="s">
        <v>22</v>
      </c>
      <c r="D115" s="31" t="s">
        <v>21</v>
      </c>
      <c r="E115" s="88">
        <v>35</v>
      </c>
      <c r="F115" s="274"/>
      <c r="G115" s="136"/>
      <c r="H115" s="189"/>
      <c r="I115" s="189"/>
      <c r="J115" s="189"/>
      <c r="K115" s="184"/>
      <c r="L115" s="136"/>
      <c r="M115" s="136"/>
      <c r="N115" s="136"/>
      <c r="O115" s="136"/>
      <c r="P115" s="186"/>
      <c r="Q115" s="243"/>
      <c r="R115" s="266"/>
      <c r="S115" s="155"/>
    </row>
    <row r="116" spans="1:33" ht="20.100000000000001" customHeight="1" x14ac:dyDescent="0.2">
      <c r="A116" s="164"/>
      <c r="B116" s="271"/>
      <c r="C116" s="162"/>
      <c r="D116" s="89" t="s">
        <v>23</v>
      </c>
      <c r="E116" s="83">
        <v>17</v>
      </c>
      <c r="F116" s="274"/>
      <c r="G116" s="136"/>
      <c r="H116" s="189"/>
      <c r="I116" s="189"/>
      <c r="J116" s="189"/>
      <c r="K116" s="184"/>
      <c r="L116" s="136"/>
      <c r="M116" s="136"/>
      <c r="N116" s="136"/>
      <c r="O116" s="136"/>
      <c r="P116" s="186"/>
      <c r="Q116" s="243"/>
      <c r="R116" s="266"/>
      <c r="S116" s="155"/>
    </row>
    <row r="117" spans="1:33" ht="20.100000000000001" customHeight="1" x14ac:dyDescent="0.2">
      <c r="A117" s="164"/>
      <c r="B117" s="271"/>
      <c r="C117" s="161" t="s">
        <v>58</v>
      </c>
      <c r="D117" s="89" t="s">
        <v>21</v>
      </c>
      <c r="E117" s="83">
        <v>19</v>
      </c>
      <c r="F117" s="274"/>
      <c r="G117" s="136"/>
      <c r="H117" s="189"/>
      <c r="I117" s="189"/>
      <c r="J117" s="189"/>
      <c r="K117" s="184"/>
      <c r="L117" s="136"/>
      <c r="M117" s="136"/>
      <c r="N117" s="136"/>
      <c r="O117" s="136"/>
      <c r="P117" s="186"/>
      <c r="Q117" s="243"/>
      <c r="R117" s="266"/>
      <c r="S117" s="155"/>
    </row>
    <row r="118" spans="1:33" ht="20.100000000000001" customHeight="1" x14ac:dyDescent="0.2">
      <c r="A118" s="164"/>
      <c r="B118" s="272"/>
      <c r="C118" s="162"/>
      <c r="D118" s="89" t="s">
        <v>23</v>
      </c>
      <c r="E118" s="83">
        <v>1</v>
      </c>
      <c r="F118" s="274"/>
      <c r="G118" s="136"/>
      <c r="H118" s="189"/>
      <c r="I118" s="189"/>
      <c r="J118" s="189"/>
      <c r="K118" s="184"/>
      <c r="L118" s="136"/>
      <c r="M118" s="136"/>
      <c r="N118" s="136"/>
      <c r="O118" s="136"/>
      <c r="P118" s="186"/>
      <c r="Q118" s="243"/>
      <c r="R118" s="266"/>
      <c r="S118" s="155"/>
    </row>
    <row r="119" spans="1:33" ht="20.100000000000001" customHeight="1" x14ac:dyDescent="0.2">
      <c r="A119" s="164"/>
      <c r="B119" s="33" t="s">
        <v>4</v>
      </c>
      <c r="C119" s="43" t="s">
        <v>65</v>
      </c>
      <c r="D119" s="34" t="s">
        <v>66</v>
      </c>
      <c r="E119" s="90">
        <v>15</v>
      </c>
      <c r="F119" s="274"/>
      <c r="G119" s="136"/>
      <c r="H119" s="189"/>
      <c r="I119" s="189"/>
      <c r="J119" s="189"/>
      <c r="K119" s="184"/>
      <c r="L119" s="136"/>
      <c r="M119" s="136"/>
      <c r="N119" s="136"/>
      <c r="O119" s="136"/>
      <c r="P119" s="186"/>
      <c r="Q119" s="243"/>
      <c r="R119" s="266"/>
      <c r="S119" s="155"/>
    </row>
    <row r="120" spans="1:33" ht="20.100000000000001" customHeight="1" x14ac:dyDescent="0.2">
      <c r="A120" s="164"/>
      <c r="B120" s="85" t="s">
        <v>2</v>
      </c>
      <c r="C120" s="84" t="s">
        <v>95</v>
      </c>
      <c r="D120" s="34" t="s">
        <v>15</v>
      </c>
      <c r="E120" s="90">
        <v>11</v>
      </c>
      <c r="F120" s="274"/>
      <c r="G120" s="136"/>
      <c r="H120" s="189"/>
      <c r="I120" s="189"/>
      <c r="J120" s="189"/>
      <c r="K120" s="184"/>
      <c r="L120" s="136"/>
      <c r="M120" s="136"/>
      <c r="N120" s="136"/>
      <c r="O120" s="136"/>
      <c r="P120" s="186"/>
      <c r="Q120" s="243"/>
      <c r="R120" s="266"/>
      <c r="S120" s="155"/>
    </row>
    <row r="121" spans="1:33" ht="20.100000000000001" customHeight="1" x14ac:dyDescent="0.2">
      <c r="A121" s="164"/>
      <c r="B121" s="91" t="s">
        <v>4</v>
      </c>
      <c r="C121" s="84" t="s">
        <v>92</v>
      </c>
      <c r="D121" s="34" t="s">
        <v>44</v>
      </c>
      <c r="E121" s="90">
        <v>11</v>
      </c>
      <c r="F121" s="274"/>
      <c r="G121" s="136"/>
      <c r="H121" s="189"/>
      <c r="I121" s="189"/>
      <c r="J121" s="189"/>
      <c r="K121" s="184"/>
      <c r="L121" s="136"/>
      <c r="M121" s="136"/>
      <c r="N121" s="136"/>
      <c r="O121" s="136"/>
      <c r="P121" s="186"/>
      <c r="Q121" s="243"/>
      <c r="R121" s="266"/>
      <c r="S121" s="155"/>
    </row>
    <row r="122" spans="1:33" ht="20.100000000000001" customHeight="1" x14ac:dyDescent="0.2">
      <c r="A122" s="164"/>
      <c r="B122" s="91" t="s">
        <v>4</v>
      </c>
      <c r="C122" s="84" t="s">
        <v>93</v>
      </c>
      <c r="D122" s="34" t="s">
        <v>18</v>
      </c>
      <c r="E122" s="90">
        <v>20</v>
      </c>
      <c r="F122" s="274"/>
      <c r="G122" s="136"/>
      <c r="H122" s="189"/>
      <c r="I122" s="189"/>
      <c r="J122" s="189"/>
      <c r="K122" s="184"/>
      <c r="L122" s="136"/>
      <c r="M122" s="136"/>
      <c r="N122" s="136"/>
      <c r="O122" s="136"/>
      <c r="P122" s="186"/>
      <c r="Q122" s="243"/>
      <c r="R122" s="266"/>
      <c r="S122" s="155"/>
    </row>
    <row r="123" spans="1:33" ht="20.100000000000001" customHeight="1" x14ac:dyDescent="0.2">
      <c r="A123" s="164"/>
      <c r="B123" s="91" t="s">
        <v>4</v>
      </c>
      <c r="C123" s="84" t="s">
        <v>94</v>
      </c>
      <c r="D123" s="34" t="s">
        <v>49</v>
      </c>
      <c r="E123" s="90">
        <v>11</v>
      </c>
      <c r="F123" s="274"/>
      <c r="G123" s="136"/>
      <c r="H123" s="189"/>
      <c r="I123" s="189"/>
      <c r="J123" s="189"/>
      <c r="K123" s="184"/>
      <c r="L123" s="136"/>
      <c r="M123" s="136"/>
      <c r="N123" s="136"/>
      <c r="O123" s="136"/>
      <c r="P123" s="186"/>
      <c r="Q123" s="243"/>
      <c r="R123" s="266"/>
      <c r="S123" s="155"/>
    </row>
    <row r="124" spans="1:33" ht="20.100000000000001" customHeight="1" x14ac:dyDescent="0.2">
      <c r="A124" s="164"/>
      <c r="B124" s="181" t="s">
        <v>4</v>
      </c>
      <c r="C124" s="161" t="s">
        <v>79</v>
      </c>
      <c r="D124" s="34" t="s">
        <v>24</v>
      </c>
      <c r="E124" s="90">
        <v>44</v>
      </c>
      <c r="F124" s="274"/>
      <c r="G124" s="136"/>
      <c r="H124" s="189"/>
      <c r="I124" s="189"/>
      <c r="J124" s="189"/>
      <c r="K124" s="184"/>
      <c r="L124" s="136"/>
      <c r="M124" s="136"/>
      <c r="N124" s="136"/>
      <c r="O124" s="136"/>
      <c r="P124" s="186"/>
      <c r="Q124" s="243"/>
      <c r="R124" s="266"/>
      <c r="S124" s="155"/>
    </row>
    <row r="125" spans="1:33" ht="20.100000000000001" customHeight="1" x14ac:dyDescent="0.2">
      <c r="A125" s="164"/>
      <c r="B125" s="182"/>
      <c r="C125" s="162"/>
      <c r="D125" s="34" t="s">
        <v>25</v>
      </c>
      <c r="E125" s="90">
        <v>1</v>
      </c>
      <c r="F125" s="274"/>
      <c r="G125" s="136"/>
      <c r="H125" s="189"/>
      <c r="I125" s="189"/>
      <c r="J125" s="189"/>
      <c r="K125" s="184"/>
      <c r="L125" s="136"/>
      <c r="M125" s="136"/>
      <c r="N125" s="136"/>
      <c r="O125" s="136"/>
      <c r="P125" s="186"/>
      <c r="Q125" s="244"/>
      <c r="R125" s="266"/>
      <c r="S125" s="155"/>
    </row>
    <row r="126" spans="1:33" ht="20.100000000000001" customHeight="1" thickBot="1" x14ac:dyDescent="0.25">
      <c r="A126" s="267" t="s">
        <v>6</v>
      </c>
      <c r="B126" s="268"/>
      <c r="C126" s="269"/>
      <c r="D126" s="96"/>
      <c r="E126" s="112">
        <f>SUM(E114:E125)</f>
        <v>220</v>
      </c>
      <c r="F126" s="156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8"/>
    </row>
    <row r="127" spans="1:33" s="1" customFormat="1" ht="30" customHeight="1" x14ac:dyDescent="0.2">
      <c r="A127" s="241" t="s">
        <v>3</v>
      </c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T127" s="6"/>
      <c r="U127" s="6"/>
      <c r="V127" s="6"/>
      <c r="W127" s="3"/>
      <c r="X127" s="3"/>
      <c r="Y127" s="3"/>
      <c r="Z127" s="3"/>
      <c r="AA127" s="3"/>
      <c r="AB127" s="3"/>
      <c r="AC127" s="3"/>
      <c r="AD127" s="3"/>
      <c r="AE127" s="3"/>
      <c r="AG127" s="7"/>
    </row>
    <row r="128" spans="1:33" s="1" customFormat="1" ht="30" customHeight="1" x14ac:dyDescent="0.2">
      <c r="A128" s="240" t="s">
        <v>98</v>
      </c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8" t="s">
        <v>60</v>
      </c>
      <c r="T128" s="5"/>
      <c r="U128" s="5"/>
      <c r="V128" s="5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30" customHeight="1" x14ac:dyDescent="0.2">
      <c r="A129" s="240" t="s">
        <v>91</v>
      </c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9" t="s">
        <v>81</v>
      </c>
      <c r="T129" s="5"/>
      <c r="U129" s="5"/>
      <c r="V129" s="5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30" customHeight="1" x14ac:dyDescent="0.2">
      <c r="A130" s="82" t="s">
        <v>89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29" t="s">
        <v>86</v>
      </c>
      <c r="T130" s="5"/>
      <c r="U130" s="5"/>
      <c r="V130" s="5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30" customHeight="1" x14ac:dyDescent="0.2">
      <c r="A131" s="240" t="s">
        <v>97</v>
      </c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</row>
    <row r="132" spans="1:31" ht="30" customHeight="1" x14ac:dyDescent="0.2">
      <c r="A132" s="240" t="s">
        <v>101</v>
      </c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</row>
    <row r="133" spans="1:31" ht="30" customHeight="1" x14ac:dyDescent="0.2">
      <c r="A133" s="240"/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</row>
    <row r="138" spans="1:31" x14ac:dyDescent="0.2">
      <c r="S138" s="35"/>
    </row>
  </sheetData>
  <sheetProtection algorithmName="SHA-512" hashValue="FWnuSlGhb0IT0vvZRaCW0JMWb7YQMQnKGlJAKjpB/20luhYybdPPW7fsOaeW1A6fjmLHPFi2K6pjHEg234YFmQ==" saltValue="MZ4Qj4RYYIh4nBS2w/xw/Q==" spinCount="100000" sheet="1" objects="1" scenarios="1" selectLockedCells="1" selectUnlockedCells="1"/>
  <mergeCells count="334">
    <mergeCell ref="P61:P72"/>
    <mergeCell ref="Q61:Q72"/>
    <mergeCell ref="R61:R72"/>
    <mergeCell ref="A61:A72"/>
    <mergeCell ref="F61:F72"/>
    <mergeCell ref="G61:G72"/>
    <mergeCell ref="H61:H72"/>
    <mergeCell ref="I61:I72"/>
    <mergeCell ref="J61:J72"/>
    <mergeCell ref="K61:K72"/>
    <mergeCell ref="L61:L72"/>
    <mergeCell ref="M61:M72"/>
    <mergeCell ref="B61:B62"/>
    <mergeCell ref="B64:B66"/>
    <mergeCell ref="B68:B69"/>
    <mergeCell ref="B70:B71"/>
    <mergeCell ref="N61:N72"/>
    <mergeCell ref="O61:O72"/>
    <mergeCell ref="C64:C66"/>
    <mergeCell ref="C68:C69"/>
    <mergeCell ref="C70:C71"/>
    <mergeCell ref="A1:S1"/>
    <mergeCell ref="A2:E2"/>
    <mergeCell ref="F2:K2"/>
    <mergeCell ref="L2:Q2"/>
    <mergeCell ref="R2:R3"/>
    <mergeCell ref="S2:S3"/>
    <mergeCell ref="O4:O7"/>
    <mergeCell ref="P4:P7"/>
    <mergeCell ref="Q4:Q7"/>
    <mergeCell ref="R4:R7"/>
    <mergeCell ref="B6:B7"/>
    <mergeCell ref="I4:I7"/>
    <mergeCell ref="J4:J7"/>
    <mergeCell ref="K4:K7"/>
    <mergeCell ref="L4:L7"/>
    <mergeCell ref="M4:M7"/>
    <mergeCell ref="N4:N7"/>
    <mergeCell ref="A4:A7"/>
    <mergeCell ref="B4:B5"/>
    <mergeCell ref="F4:F7"/>
    <mergeCell ref="G4:G7"/>
    <mergeCell ref="H4:H7"/>
    <mergeCell ref="C4:C5"/>
    <mergeCell ref="S4:S111"/>
    <mergeCell ref="F8:K8"/>
    <mergeCell ref="L8:R8"/>
    <mergeCell ref="B9:B13"/>
    <mergeCell ref="F9:F22"/>
    <mergeCell ref="G9:G22"/>
    <mergeCell ref="H9:H22"/>
    <mergeCell ref="B15:B17"/>
    <mergeCell ref="B19:B20"/>
    <mergeCell ref="B21:B22"/>
    <mergeCell ref="R9:R22"/>
    <mergeCell ref="I9:I22"/>
    <mergeCell ref="J9:J22"/>
    <mergeCell ref="K9:K22"/>
    <mergeCell ref="L9:L22"/>
    <mergeCell ref="M9:M22"/>
    <mergeCell ref="N9:N22"/>
    <mergeCell ref="O9:O22"/>
    <mergeCell ref="P9:P22"/>
    <mergeCell ref="Q9:Q22"/>
    <mergeCell ref="F27:K27"/>
    <mergeCell ref="F23:R23"/>
    <mergeCell ref="A24:A26"/>
    <mergeCell ref="B24:B26"/>
    <mergeCell ref="I24:I26"/>
    <mergeCell ref="J24:J26"/>
    <mergeCell ref="Q24:Q26"/>
    <mergeCell ref="R24:R26"/>
    <mergeCell ref="M24:M26"/>
    <mergeCell ref="N24:N26"/>
    <mergeCell ref="L24:L26"/>
    <mergeCell ref="F24:F26"/>
    <mergeCell ref="G24:G26"/>
    <mergeCell ref="H24:H26"/>
    <mergeCell ref="K24:K26"/>
    <mergeCell ref="O24:O26"/>
    <mergeCell ref="P24:P26"/>
    <mergeCell ref="C24:C26"/>
    <mergeCell ref="L27:R27"/>
    <mergeCell ref="O28:O50"/>
    <mergeCell ref="P28:P50"/>
    <mergeCell ref="F51:K51"/>
    <mergeCell ref="Q28:Q50"/>
    <mergeCell ref="R28:R50"/>
    <mergeCell ref="H28:H50"/>
    <mergeCell ref="I28:I50"/>
    <mergeCell ref="J28:J50"/>
    <mergeCell ref="K28:K50"/>
    <mergeCell ref="L28:L50"/>
    <mergeCell ref="N28:N50"/>
    <mergeCell ref="M28:M50"/>
    <mergeCell ref="F28:F50"/>
    <mergeCell ref="G28:G50"/>
    <mergeCell ref="R55:R56"/>
    <mergeCell ref="A57:D57"/>
    <mergeCell ref="L51:R51"/>
    <mergeCell ref="L52:L53"/>
    <mergeCell ref="M52:M53"/>
    <mergeCell ref="N52:N53"/>
    <mergeCell ref="O52:O53"/>
    <mergeCell ref="P52:P53"/>
    <mergeCell ref="Q52:Q53"/>
    <mergeCell ref="R52:R53"/>
    <mergeCell ref="A54:D54"/>
    <mergeCell ref="F54:K54"/>
    <mergeCell ref="L54:R54"/>
    <mergeCell ref="A52:A53"/>
    <mergeCell ref="B52:B53"/>
    <mergeCell ref="F52:F53"/>
    <mergeCell ref="G52:G53"/>
    <mergeCell ref="H52:H53"/>
    <mergeCell ref="I52:I53"/>
    <mergeCell ref="J52:J53"/>
    <mergeCell ref="K52:K53"/>
    <mergeCell ref="A58:A59"/>
    <mergeCell ref="F58:F59"/>
    <mergeCell ref="G58:G59"/>
    <mergeCell ref="H58:H59"/>
    <mergeCell ref="I58:I59"/>
    <mergeCell ref="P58:P59"/>
    <mergeCell ref="A60:C60"/>
    <mergeCell ref="F57:K57"/>
    <mergeCell ref="L57:R57"/>
    <mergeCell ref="Q58:Q59"/>
    <mergeCell ref="R58:R59"/>
    <mergeCell ref="F60:K60"/>
    <mergeCell ref="L60:R60"/>
    <mergeCell ref="J58:J59"/>
    <mergeCell ref="K58:K59"/>
    <mergeCell ref="L58:L59"/>
    <mergeCell ref="M58:M59"/>
    <mergeCell ref="N58:N59"/>
    <mergeCell ref="O58:O59"/>
    <mergeCell ref="F73:K73"/>
    <mergeCell ref="L73:R73"/>
    <mergeCell ref="A74:A77"/>
    <mergeCell ref="B74:B75"/>
    <mergeCell ref="F74:F77"/>
    <mergeCell ref="G74:G77"/>
    <mergeCell ref="H74:H77"/>
    <mergeCell ref="I74:I77"/>
    <mergeCell ref="P74:P77"/>
    <mergeCell ref="Q74:Q77"/>
    <mergeCell ref="R74:R77"/>
    <mergeCell ref="B76:B77"/>
    <mergeCell ref="A73:C73"/>
    <mergeCell ref="Q79:Q85"/>
    <mergeCell ref="R79:R85"/>
    <mergeCell ref="C79:C81"/>
    <mergeCell ref="C82:C84"/>
    <mergeCell ref="A86:C86"/>
    <mergeCell ref="F78:K78"/>
    <mergeCell ref="L78:R78"/>
    <mergeCell ref="J74:J77"/>
    <mergeCell ref="K74:K77"/>
    <mergeCell ref="L74:L77"/>
    <mergeCell ref="M74:M77"/>
    <mergeCell ref="N74:N77"/>
    <mergeCell ref="O74:O77"/>
    <mergeCell ref="C74:C75"/>
    <mergeCell ref="C76:C77"/>
    <mergeCell ref="A78:C78"/>
    <mergeCell ref="N102:N105"/>
    <mergeCell ref="O102:O105"/>
    <mergeCell ref="P102:P105"/>
    <mergeCell ref="Q102:Q105"/>
    <mergeCell ref="B87:B88"/>
    <mergeCell ref="A87:A89"/>
    <mergeCell ref="C87:C88"/>
    <mergeCell ref="F87:F89"/>
    <mergeCell ref="B82:B84"/>
    <mergeCell ref="I79:I85"/>
    <mergeCell ref="J79:J85"/>
    <mergeCell ref="K79:K85"/>
    <mergeCell ref="L79:L85"/>
    <mergeCell ref="M79:M85"/>
    <mergeCell ref="N79:N85"/>
    <mergeCell ref="F86:K86"/>
    <mergeCell ref="L86:R86"/>
    <mergeCell ref="A79:A85"/>
    <mergeCell ref="B79:B81"/>
    <mergeCell ref="F79:F85"/>
    <mergeCell ref="G79:G85"/>
    <mergeCell ref="H79:H85"/>
    <mergeCell ref="O79:O85"/>
    <mergeCell ref="P79:P85"/>
    <mergeCell ref="L111:R111"/>
    <mergeCell ref="A112:E112"/>
    <mergeCell ref="F112:K112"/>
    <mergeCell ref="L112:Q112"/>
    <mergeCell ref="A133:R133"/>
    <mergeCell ref="A131:R131"/>
    <mergeCell ref="A132:R132"/>
    <mergeCell ref="A128:R128"/>
    <mergeCell ref="A129:R129"/>
    <mergeCell ref="C124:C125"/>
    <mergeCell ref="A111:C111"/>
    <mergeCell ref="F111:K111"/>
    <mergeCell ref="C102:C103"/>
    <mergeCell ref="F102:F105"/>
    <mergeCell ref="G102:G105"/>
    <mergeCell ref="H102:H105"/>
    <mergeCell ref="I102:I105"/>
    <mergeCell ref="J102:J105"/>
    <mergeCell ref="K102:K105"/>
    <mergeCell ref="B104:B105"/>
    <mergeCell ref="C104:C105"/>
    <mergeCell ref="A101:C101"/>
    <mergeCell ref="F101:K101"/>
    <mergeCell ref="L101:R101"/>
    <mergeCell ref="L102:L105"/>
    <mergeCell ref="C52:C53"/>
    <mergeCell ref="F126:S126"/>
    <mergeCell ref="A127:R127"/>
    <mergeCell ref="A126:C126"/>
    <mergeCell ref="A55:A56"/>
    <mergeCell ref="B55:B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A102:A105"/>
    <mergeCell ref="B102:B103"/>
    <mergeCell ref="C6:C7"/>
    <mergeCell ref="A8:C8"/>
    <mergeCell ref="A9:A20"/>
    <mergeCell ref="C10:C11"/>
    <mergeCell ref="C12:C13"/>
    <mergeCell ref="C15:C17"/>
    <mergeCell ref="C19:C20"/>
    <mergeCell ref="C21:C22"/>
    <mergeCell ref="A23:C23"/>
    <mergeCell ref="A27:C27"/>
    <mergeCell ref="C28:C30"/>
    <mergeCell ref="C31:C32"/>
    <mergeCell ref="C33:C34"/>
    <mergeCell ref="C35:C36"/>
    <mergeCell ref="C38:C39"/>
    <mergeCell ref="C40:C42"/>
    <mergeCell ref="C46:C47"/>
    <mergeCell ref="A51:C51"/>
    <mergeCell ref="B35:B36"/>
    <mergeCell ref="A28:A50"/>
    <mergeCell ref="B28:B32"/>
    <mergeCell ref="G87:G89"/>
    <mergeCell ref="H87:H89"/>
    <mergeCell ref="I87:I89"/>
    <mergeCell ref="J87:J89"/>
    <mergeCell ref="K87:K89"/>
    <mergeCell ref="L87:L89"/>
    <mergeCell ref="M87:M89"/>
    <mergeCell ref="N87:N89"/>
    <mergeCell ref="O87:O89"/>
    <mergeCell ref="P87:P89"/>
    <mergeCell ref="Q87:Q89"/>
    <mergeCell ref="R87:R89"/>
    <mergeCell ref="A90:C90"/>
    <mergeCell ref="F90:K90"/>
    <mergeCell ref="L90:R90"/>
    <mergeCell ref="A91:A100"/>
    <mergeCell ref="B91:B94"/>
    <mergeCell ref="C91:C93"/>
    <mergeCell ref="F91:F100"/>
    <mergeCell ref="G91:G100"/>
    <mergeCell ref="H91:H100"/>
    <mergeCell ref="I91:I100"/>
    <mergeCell ref="J91:J100"/>
    <mergeCell ref="K91:K100"/>
    <mergeCell ref="L91:L100"/>
    <mergeCell ref="M91:M100"/>
    <mergeCell ref="N91:N100"/>
    <mergeCell ref="O91:O100"/>
    <mergeCell ref="P91:P100"/>
    <mergeCell ref="Q91:Q100"/>
    <mergeCell ref="R91:R100"/>
    <mergeCell ref="B98:B100"/>
    <mergeCell ref="C98:C100"/>
    <mergeCell ref="A106:C106"/>
    <mergeCell ref="F106:K106"/>
    <mergeCell ref="L106:R106"/>
    <mergeCell ref="A107:A110"/>
    <mergeCell ref="B107:B108"/>
    <mergeCell ref="C107:C108"/>
    <mergeCell ref="F107:F110"/>
    <mergeCell ref="G107:G110"/>
    <mergeCell ref="H107:H110"/>
    <mergeCell ref="I107:I110"/>
    <mergeCell ref="J107:J110"/>
    <mergeCell ref="K107:K110"/>
    <mergeCell ref="L107:L110"/>
    <mergeCell ref="M107:M110"/>
    <mergeCell ref="N107:N110"/>
    <mergeCell ref="O107:O110"/>
    <mergeCell ref="P107:P110"/>
    <mergeCell ref="Q107:Q110"/>
    <mergeCell ref="R107:R110"/>
    <mergeCell ref="B109:B110"/>
    <mergeCell ref="C109:C110"/>
    <mergeCell ref="R102:R105"/>
    <mergeCell ref="M102:M105"/>
    <mergeCell ref="C55:C56"/>
    <mergeCell ref="R112:R113"/>
    <mergeCell ref="S112:S113"/>
    <mergeCell ref="A114:A125"/>
    <mergeCell ref="B114:B118"/>
    <mergeCell ref="F114:F125"/>
    <mergeCell ref="G114:G125"/>
    <mergeCell ref="H114:H125"/>
    <mergeCell ref="I114:I125"/>
    <mergeCell ref="J114:J125"/>
    <mergeCell ref="K114:K125"/>
    <mergeCell ref="L114:L125"/>
    <mergeCell ref="M114:M125"/>
    <mergeCell ref="N114:N125"/>
    <mergeCell ref="O114:O125"/>
    <mergeCell ref="P114:P125"/>
    <mergeCell ref="Q114:Q125"/>
    <mergeCell ref="R114:R125"/>
    <mergeCell ref="S114:S125"/>
    <mergeCell ref="C115:C116"/>
    <mergeCell ref="C117:C118"/>
    <mergeCell ref="B124:B125"/>
  </mergeCells>
  <printOptions horizontalCentered="1"/>
  <pageMargins left="0.39370078740157483" right="0.39370078740157483" top="0.39370078740157483" bottom="0.3937007874015748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JAN A JUN 2026</vt:lpstr>
      <vt:lpstr>JUL A DEZ 2026</vt:lpstr>
      <vt:lpstr>'JAN A JUN 2026'!Area_de_impressao</vt:lpstr>
      <vt:lpstr>'JUL A DEZ 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s1236148</dc:creator>
  <cp:lastModifiedBy>Alessandra Fernandes</cp:lastModifiedBy>
  <cp:lastPrinted>2024-03-18T17:42:40Z</cp:lastPrinted>
  <dcterms:created xsi:type="dcterms:W3CDTF">2013-09-03T13:27:25Z</dcterms:created>
  <dcterms:modified xsi:type="dcterms:W3CDTF">2026-06-02T17:42:18Z</dcterms:modified>
</cp:coreProperties>
</file>